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abrivalve-my.sharepoint.com/personal/marek_naabrivalve_ee/Documents/ENV PROJEKTID/SISEMINISTEERIUM/Tegevustoetus 2023/"/>
    </mc:Choice>
  </mc:AlternateContent>
  <xr:revisionPtr revIDLastSave="46" documentId="13_ncr:1_{4DF3A026-D38B-4391-A650-13CF50353278}" xr6:coauthVersionLast="47" xr6:coauthVersionMax="47" xr10:uidLastSave="{B917AEFB-9FA1-4CBF-8615-EE1DDDC81BBB}"/>
  <bookViews>
    <workbookView xWindow="28680" yWindow="-120" windowWidth="29040" windowHeight="15840" xr2:uid="{3841071C-AA86-4D17-8DA5-79102EE9D887}"/>
  </bookViews>
  <sheets>
    <sheet name="Lisa 2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0" i="3" l="1"/>
  <c r="G180" i="3"/>
  <c r="F17" i="3"/>
  <c r="G17" i="3" s="1"/>
  <c r="F71" i="3"/>
  <c r="G71" i="3" s="1"/>
  <c r="F165" i="3"/>
  <c r="G165" i="3" s="1"/>
  <c r="F101" i="3"/>
  <c r="G101" i="3" s="1"/>
  <c r="E196" i="3"/>
  <c r="F13" i="3"/>
  <c r="G13" i="3" s="1"/>
  <c r="F196" i="3" l="1"/>
  <c r="E10" i="3" s="1"/>
  <c r="G196" i="3" l="1"/>
</calcChain>
</file>

<file path=xl/sharedStrings.xml><?xml version="1.0" encoding="utf-8"?>
<sst xmlns="http://schemas.openxmlformats.org/spreadsheetml/2006/main" count="481" uniqueCount="233">
  <si>
    <t>LISA 1</t>
  </si>
  <si>
    <t>Riigieelarvelise toetuse kasutamise lepingu juurde</t>
  </si>
  <si>
    <t>TOETUSE KASUTAMISE FINANTSARUANNE</t>
  </si>
  <si>
    <t>Lepingu nr:</t>
  </si>
  <si>
    <t>20-1.6/2964-1</t>
  </si>
  <si>
    <t>Aruande esitaja:</t>
  </si>
  <si>
    <t>Marek Väljari</t>
  </si>
  <si>
    <t>Toetuse kasutamise periood:</t>
  </si>
  <si>
    <t>01.01.2023-31.12.2023</t>
  </si>
  <si>
    <t>Tegevuste lepingujärgne maksumus:</t>
  </si>
  <si>
    <t>Tehtud kulutused summas:</t>
  </si>
  <si>
    <t>Projekti kulud tegevuste kaupa</t>
  </si>
  <si>
    <t>Kulud toetusest vastavalt kalkulatsi-oonile</t>
  </si>
  <si>
    <t>Tegelikud kulud</t>
  </si>
  <si>
    <t>Jääk</t>
  </si>
  <si>
    <t>Märkused</t>
  </si>
  <si>
    <t>arve kp</t>
  </si>
  <si>
    <t>Hankija</t>
  </si>
  <si>
    <t>tasumine</t>
  </si>
  <si>
    <t>Põhitegevusega seonduv kulu (naabrivalve plakatid, kleebised, voldikud, trükised, koolitusmaterjalid, üldkoosolek jms)</t>
  </si>
  <si>
    <t>KÜ KUJUNDUS OÜ</t>
  </si>
  <si>
    <t>23159</t>
  </si>
  <si>
    <t>plakatid</t>
  </si>
  <si>
    <t>Kontorikulu (bürookulu, üür, kommunaalkulud, side- ja kommunikatsioonikulu, it-süsteemide hooldus ja arendus)</t>
  </si>
  <si>
    <t>Tallinna Kesklinna Valitsus</t>
  </si>
  <si>
    <t>4800061450</t>
  </si>
  <si>
    <t>kontori rent</t>
  </si>
  <si>
    <t>OÜ VANALINNA MEISTER</t>
  </si>
  <si>
    <t>202301-2901200011</t>
  </si>
  <si>
    <t>kommunaalkulud</t>
  </si>
  <si>
    <t>Telia Eesti AS</t>
  </si>
  <si>
    <t>20230120478495</t>
  </si>
  <si>
    <t>telefon, andmeside</t>
  </si>
  <si>
    <t>20230120478940</t>
  </si>
  <si>
    <t>4800061976</t>
  </si>
  <si>
    <t>202302-2901200011</t>
  </si>
  <si>
    <t>20230221191252</t>
  </si>
  <si>
    <t>20230221191720</t>
  </si>
  <si>
    <t>4800063121</t>
  </si>
  <si>
    <t>202303-2901200011</t>
  </si>
  <si>
    <t>20230321910518</t>
  </si>
  <si>
    <t>20230321911084</t>
  </si>
  <si>
    <t>4800063788</t>
  </si>
  <si>
    <t>202304-2901200011</t>
  </si>
  <si>
    <t>20230422728999</t>
  </si>
  <si>
    <t>20230422729570</t>
  </si>
  <si>
    <t>4800064744</t>
  </si>
  <si>
    <t>202305-2901200011</t>
  </si>
  <si>
    <t>20230523474952</t>
  </si>
  <si>
    <t>20230523475550</t>
  </si>
  <si>
    <t>4800065645</t>
  </si>
  <si>
    <t>202306-2901200011</t>
  </si>
  <si>
    <t>20230624224815</t>
  </si>
  <si>
    <t>20230624225408</t>
  </si>
  <si>
    <t>4800066672</t>
  </si>
  <si>
    <t>202307-2901200011</t>
  </si>
  <si>
    <t>20230724965540</t>
  </si>
  <si>
    <t>20230724966116</t>
  </si>
  <si>
    <t>4800067508</t>
  </si>
  <si>
    <t>202308-2901200011</t>
  </si>
  <si>
    <t>20230825698902</t>
  </si>
  <si>
    <t>20230825699448</t>
  </si>
  <si>
    <t>4800068654</t>
  </si>
  <si>
    <t>202309-2901200011</t>
  </si>
  <si>
    <t>0230926110774</t>
  </si>
  <si>
    <t>20230926111331</t>
  </si>
  <si>
    <t>4800069508</t>
  </si>
  <si>
    <t>202310-2901200011</t>
  </si>
  <si>
    <t>20231027270793</t>
  </si>
  <si>
    <t>20231027271243</t>
  </si>
  <si>
    <t xml:space="preserve"> 4800070585</t>
  </si>
  <si>
    <t>202311-2901200011</t>
  </si>
  <si>
    <t>20231128030880</t>
  </si>
  <si>
    <t>4800071385</t>
  </si>
  <si>
    <t>20231228793059</t>
  </si>
  <si>
    <t>Transpordikulu (liisingkulu, kindlustus, hooldus, kütus)</t>
  </si>
  <si>
    <t>SEB Liising AS</t>
  </si>
  <si>
    <t>A23013859</t>
  </si>
  <si>
    <t>autorent</t>
  </si>
  <si>
    <t>Circle K Eesti Aktsiaselts</t>
  </si>
  <si>
    <t>801321866</t>
  </si>
  <si>
    <t>kütus</t>
  </si>
  <si>
    <t>A23058235</t>
  </si>
  <si>
    <t>801336273</t>
  </si>
  <si>
    <t>A23102032</t>
  </si>
  <si>
    <t>AS MARIINE AUTO</t>
  </si>
  <si>
    <t>455862</t>
  </si>
  <si>
    <t>auto hooldus</t>
  </si>
  <si>
    <t>A23147792</t>
  </si>
  <si>
    <t>801365580</t>
  </si>
  <si>
    <t>A23191564</t>
  </si>
  <si>
    <t>09.06.2023</t>
  </si>
  <si>
    <t>801380557</t>
  </si>
  <si>
    <t>A23236129</t>
  </si>
  <si>
    <t>801396816</t>
  </si>
  <si>
    <t>A23281809</t>
  </si>
  <si>
    <t>801411987</t>
  </si>
  <si>
    <t>09.08.2023</t>
  </si>
  <si>
    <t>A23325624</t>
  </si>
  <si>
    <t>AB “Lietuvos draudimas“ Eesti filiaal</t>
  </si>
  <si>
    <t>11118189</t>
  </si>
  <si>
    <t>kindlustus</t>
  </si>
  <si>
    <t>11118278</t>
  </si>
  <si>
    <t>liikluskindlustus</t>
  </si>
  <si>
    <t>801427208</t>
  </si>
  <si>
    <t>A23370554</t>
  </si>
  <si>
    <t>463190</t>
  </si>
  <si>
    <t>801442460</t>
  </si>
  <si>
    <t>A23414409</t>
  </si>
  <si>
    <t>801457598</t>
  </si>
  <si>
    <t>A23458507</t>
  </si>
  <si>
    <t>466961</t>
  </si>
  <si>
    <t>801472858</t>
  </si>
  <si>
    <t>A23503160</t>
  </si>
  <si>
    <t>Teenused (raamatupidamine, piirkondlik projektijuhtimine, andmesisestus, postiteenus, pangateenus, lektorite teenused, ühingu poolt tasutavad liikmemaksud, muud tegevuskulud)</t>
  </si>
  <si>
    <t>Sendsmaily OÜ</t>
  </si>
  <si>
    <t>2300398</t>
  </si>
  <si>
    <t>hulgipostitus</t>
  </si>
  <si>
    <t>Eesti Post AS</t>
  </si>
  <si>
    <t>3269186</t>
  </si>
  <si>
    <t>postikulu</t>
  </si>
  <si>
    <t>3271281</t>
  </si>
  <si>
    <t>413696</t>
  </si>
  <si>
    <t>KRAUBEL OÜ</t>
  </si>
  <si>
    <t>2023015</t>
  </si>
  <si>
    <t>raamatupidamine</t>
  </si>
  <si>
    <t>R.J.Kompanii OÜ</t>
  </si>
  <si>
    <t>1</t>
  </si>
  <si>
    <t>Piirkondlik projektijuht</t>
  </si>
  <si>
    <t>Uutse OÜ</t>
  </si>
  <si>
    <t>179</t>
  </si>
  <si>
    <t>Andmete haldamine</t>
  </si>
  <si>
    <t>2301231</t>
  </si>
  <si>
    <t>3275645</t>
  </si>
  <si>
    <t>OIXIO AS</t>
  </si>
  <si>
    <t>22301478</t>
  </si>
  <si>
    <t>Arvutihooldus</t>
  </si>
  <si>
    <t>Osaühing Saundland</t>
  </si>
  <si>
    <t>R-419</t>
  </si>
  <si>
    <t>Veebisaate edastus ja salvestus 15.02.2023</t>
  </si>
  <si>
    <t>07.03.2023</t>
  </si>
  <si>
    <t>2023074</t>
  </si>
  <si>
    <t>2</t>
  </si>
  <si>
    <t>181</t>
  </si>
  <si>
    <t>2302117</t>
  </si>
  <si>
    <t>Radicenter OÜ</t>
  </si>
  <si>
    <t>R-202303233</t>
  </si>
  <si>
    <t>domeeni pikendus</t>
  </si>
  <si>
    <t>1084229</t>
  </si>
  <si>
    <t>108672</t>
  </si>
  <si>
    <t>2023117</t>
  </si>
  <si>
    <t>3</t>
  </si>
  <si>
    <t>Kuma AS</t>
  </si>
  <si>
    <t>195067</t>
  </si>
  <si>
    <t>printimistööd</t>
  </si>
  <si>
    <t>183</t>
  </si>
  <si>
    <t>2303055</t>
  </si>
  <si>
    <t>Infotark AS</t>
  </si>
  <si>
    <t>12031036948</t>
  </si>
  <si>
    <t>kontoritarbed</t>
  </si>
  <si>
    <t>3291568</t>
  </si>
  <si>
    <t>4</t>
  </si>
  <si>
    <t>2304010</t>
  </si>
  <si>
    <t>1092062</t>
  </si>
  <si>
    <t>Valge Aurik OÜ</t>
  </si>
  <si>
    <t>102023</t>
  </si>
  <si>
    <t>logo kohendamine</t>
  </si>
  <si>
    <t>1092505</t>
  </si>
  <si>
    <t>2023200</t>
  </si>
  <si>
    <t>5</t>
  </si>
  <si>
    <t>2304977</t>
  </si>
  <si>
    <t>Vabaühenduste Liit</t>
  </si>
  <si>
    <t>2323125</t>
  </si>
  <si>
    <t>liikmemaks</t>
  </si>
  <si>
    <t>1097383</t>
  </si>
  <si>
    <t>1099362</t>
  </si>
  <si>
    <t>A1716484</t>
  </si>
  <si>
    <t>2023226</t>
  </si>
  <si>
    <t>6</t>
  </si>
  <si>
    <t>2305950</t>
  </si>
  <si>
    <t>2023270</t>
  </si>
  <si>
    <t>2306896</t>
  </si>
  <si>
    <t>1103234</t>
  </si>
  <si>
    <t>12031043222</t>
  </si>
  <si>
    <t>1105080</t>
  </si>
  <si>
    <t>11050632</t>
  </si>
  <si>
    <t>Eesti Punane Rist</t>
  </si>
  <si>
    <t>21005952</t>
  </si>
  <si>
    <t>Lektori teenus</t>
  </si>
  <si>
    <t>1105831</t>
  </si>
  <si>
    <t>2023311</t>
  </si>
  <si>
    <t>7</t>
  </si>
  <si>
    <t>2307857</t>
  </si>
  <si>
    <t>1230925890</t>
  </si>
  <si>
    <t>2023348</t>
  </si>
  <si>
    <t>8</t>
  </si>
  <si>
    <t>2308865</t>
  </si>
  <si>
    <t>342023</t>
  </si>
  <si>
    <t>kujundus</t>
  </si>
  <si>
    <t>9</t>
  </si>
  <si>
    <t>2023392</t>
  </si>
  <si>
    <t>2309867</t>
  </si>
  <si>
    <t>10</t>
  </si>
  <si>
    <t>2310910</t>
  </si>
  <si>
    <t>Arenduskulud (nt häirenupu tehnilise võimekuse suurendamine, infosüsteemide arendamine ja välissuhete arendamine jms)</t>
  </si>
  <si>
    <t>OÜ ALMIC</t>
  </si>
  <si>
    <t>68071</t>
  </si>
  <si>
    <t>infosüsteemi arendustööd</t>
  </si>
  <si>
    <t>69239</t>
  </si>
  <si>
    <t>185</t>
  </si>
  <si>
    <t>188</t>
  </si>
  <si>
    <t>70381</t>
  </si>
  <si>
    <t>190</t>
  </si>
  <si>
    <t>192</t>
  </si>
  <si>
    <t>194</t>
  </si>
  <si>
    <t>72095</t>
  </si>
  <si>
    <t>197</t>
  </si>
  <si>
    <t>73109</t>
  </si>
  <si>
    <t>198</t>
  </si>
  <si>
    <t>Töötasud</t>
  </si>
  <si>
    <t>Tööjõukulu 01.01.2023-31.12.2023</t>
  </si>
  <si>
    <t>Tööjõukulu</t>
  </si>
  <si>
    <t>KOKKU</t>
  </si>
  <si>
    <t>Ülekulu jääb ühingu kanda, selle kohta täiendavat taotlust ei esitata</t>
  </si>
  <si>
    <t>Aruande koostamise kuupäev:</t>
  </si>
  <si>
    <t>Aruande koostanud:</t>
  </si>
  <si>
    <t>Piret Valkma ja Marek Väljari</t>
  </si>
  <si>
    <t xml:space="preserve">Toetuse andja: </t>
  </si>
  <si>
    <t>Toetuse saaja:</t>
  </si>
  <si>
    <t xml:space="preserve">       </t>
  </si>
  <si>
    <t xml:space="preserve">(allkirjastatud digitaalselt)                    </t>
  </si>
  <si>
    <t xml:space="preserve">(allkirjastatud digitaalselt)      </t>
  </si>
  <si>
    <t>(nimi)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</si>
</sst>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25]_-;\-* #,##0.00\ [$€-425]_-;_-* &quot;-&quot;??\ [$€-425]_-;_-@_-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i/>
      <sz val="10"/>
      <color theme="0" tint="-0.499984740745262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rgb="FF000000"/>
      <name val="Arial"/>
      <family val="2"/>
      <charset val="186"/>
    </font>
    <font>
      <i/>
      <sz val="10"/>
      <color rgb="FF000000"/>
      <name val="Arial"/>
      <family val="2"/>
      <charset val="186"/>
    </font>
    <font>
      <i/>
      <sz val="10"/>
      <color rgb="FF808080"/>
      <name val="Arial"/>
      <family val="2"/>
      <charset val="186"/>
    </font>
    <font>
      <i/>
      <sz val="10"/>
      <color theme="1"/>
      <name val="Arial"/>
      <family val="2"/>
      <charset val="186"/>
    </font>
    <font>
      <sz val="8"/>
      <name val="Calibri"/>
      <family val="2"/>
      <charset val="186"/>
      <scheme val="minor"/>
    </font>
    <font>
      <sz val="1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2" fontId="5" fillId="0" borderId="2" xfId="0" applyNumberFormat="1" applyFont="1" applyBorder="1" applyAlignment="1" applyProtection="1">
      <alignment horizontal="left" vertical="center" wrapText="1"/>
      <protection locked="0"/>
    </xf>
    <xf numFmtId="2" fontId="5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left" vertical="top" wrapText="1"/>
      <protection locked="0"/>
    </xf>
    <xf numFmtId="14" fontId="2" fillId="0" borderId="3" xfId="0" applyNumberFormat="1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2" fontId="5" fillId="3" borderId="3" xfId="0" applyNumberFormat="1" applyFont="1" applyFill="1" applyBorder="1" applyAlignment="1" applyProtection="1">
      <alignment horizontal="left" vertical="center" wrapText="1"/>
      <protection locked="0"/>
    </xf>
    <xf numFmtId="2" fontId="8" fillId="3" borderId="3" xfId="0" applyNumberFormat="1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0" fillId="0" borderId="4" xfId="0" applyBorder="1"/>
    <xf numFmtId="2" fontId="8" fillId="3" borderId="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14" fontId="0" fillId="0" borderId="4" xfId="0" applyNumberFormat="1" applyBorder="1"/>
    <xf numFmtId="14" fontId="2" fillId="0" borderId="4" xfId="0" applyNumberFormat="1" applyFont="1" applyBorder="1" applyAlignment="1" applyProtection="1">
      <alignment horizontal="left"/>
      <protection locked="0"/>
    </xf>
    <xf numFmtId="14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2" fontId="8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8" fillId="3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2" fontId="8" fillId="0" borderId="4" xfId="0" applyNumberFormat="1" applyFont="1" applyBorder="1" applyAlignment="1" applyProtection="1">
      <alignment horizontal="left" vertical="center" wrapText="1"/>
      <protection locked="0"/>
    </xf>
    <xf numFmtId="14" fontId="2" fillId="0" borderId="2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0" fillId="0" borderId="4" xfId="0" quotePrefix="1" applyBorder="1"/>
    <xf numFmtId="164" fontId="8" fillId="0" borderId="1" xfId="1" applyNumberFormat="1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>
      <alignment horizontal="left" vertical="center" wrapText="1"/>
    </xf>
    <xf numFmtId="2" fontId="5" fillId="2" borderId="2" xfId="0" applyNumberFormat="1" applyFont="1" applyFill="1" applyBorder="1" applyAlignment="1">
      <alignment horizontal="left" vertical="top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2" fontId="9" fillId="0" borderId="0" xfId="0" applyNumberFormat="1" applyFont="1" applyAlignment="1" applyProtection="1">
      <alignment horizontal="left" vertical="top" wrapText="1"/>
      <protection locked="0"/>
    </xf>
    <xf numFmtId="2" fontId="2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2" fontId="11" fillId="0" borderId="0" xfId="0" applyNumberFormat="1" applyFont="1" applyAlignment="1" applyProtection="1">
      <alignment horizontal="left"/>
      <protection locked="0"/>
    </xf>
    <xf numFmtId="14" fontId="0" fillId="0" borderId="0" xfId="0" applyNumberFormat="1"/>
    <xf numFmtId="0" fontId="0" fillId="4" borderId="0" xfId="0" applyFill="1"/>
    <xf numFmtId="14" fontId="0" fillId="0" borderId="5" xfId="0" applyNumberFormat="1" applyBorder="1"/>
    <xf numFmtId="0" fontId="0" fillId="0" borderId="5" xfId="0" applyBorder="1"/>
    <xf numFmtId="2" fontId="8" fillId="0" borderId="0" xfId="0" applyNumberFormat="1" applyFont="1" applyAlignment="1" applyProtection="1">
      <alignment horizontal="left" vertical="center" wrapText="1"/>
      <protection locked="0"/>
    </xf>
    <xf numFmtId="0" fontId="0" fillId="0" borderId="6" xfId="0" applyBorder="1"/>
    <xf numFmtId="0" fontId="0" fillId="0" borderId="3" xfId="0" applyBorder="1"/>
    <xf numFmtId="2" fontId="8" fillId="3" borderId="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13" fillId="0" borderId="4" xfId="0" applyFont="1" applyBorder="1"/>
    <xf numFmtId="2" fontId="0" fillId="0" borderId="0" xfId="0" applyNumberFormat="1"/>
    <xf numFmtId="0" fontId="0" fillId="0" borderId="6" xfId="0" quotePrefix="1" applyBorder="1"/>
    <xf numFmtId="0" fontId="6" fillId="0" borderId="6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right"/>
    </xf>
    <xf numFmtId="14" fontId="2" fillId="0" borderId="4" xfId="0" applyNumberFormat="1" applyFont="1" applyBorder="1" applyAlignment="1" applyProtection="1">
      <alignment horizontal="right"/>
      <protection locked="0"/>
    </xf>
    <xf numFmtId="14" fontId="2" fillId="0" borderId="7" xfId="0" applyNumberFormat="1" applyFont="1" applyBorder="1" applyAlignment="1" applyProtection="1">
      <alignment horizontal="right"/>
      <protection locked="0"/>
    </xf>
    <xf numFmtId="14" fontId="0" fillId="0" borderId="7" xfId="0" applyNumberFormat="1" applyBorder="1" applyAlignment="1">
      <alignment horizontal="right"/>
    </xf>
  </cellXfs>
  <cellStyles count="2">
    <cellStyle name="Normaallaad" xfId="0" builtinId="0"/>
    <cellStyle name="Valuuta" xfId="1" builtinId="4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E6CA-6530-4865-BD92-CA52B4E3A3B3}">
  <dimension ref="A1:Q206"/>
  <sheetViews>
    <sheetView tabSelected="1" workbookViewId="0">
      <selection activeCell="C167" sqref="C167:C178"/>
    </sheetView>
  </sheetViews>
  <sheetFormatPr defaultRowHeight="14.4" x14ac:dyDescent="0.3"/>
  <cols>
    <col min="1" max="1" width="11.109375" customWidth="1"/>
    <col min="2" max="2" width="38.6640625" customWidth="1"/>
    <col min="3" max="3" width="11.109375" customWidth="1"/>
    <col min="4" max="4" width="40.6640625" bestFit="1" customWidth="1"/>
    <col min="5" max="5" width="26.6640625" bestFit="1" customWidth="1"/>
    <col min="6" max="6" width="14.109375" customWidth="1"/>
    <col min="7" max="7" width="11.5546875" customWidth="1"/>
    <col min="8" max="8" width="29.33203125" customWidth="1"/>
  </cols>
  <sheetData>
    <row r="1" spans="1:8" x14ac:dyDescent="0.3">
      <c r="A1" s="1"/>
      <c r="B1" s="2"/>
      <c r="C1" s="2"/>
      <c r="D1" s="61" t="s">
        <v>0</v>
      </c>
      <c r="E1" s="61"/>
      <c r="F1" s="61"/>
      <c r="G1" s="61"/>
      <c r="H1" s="61"/>
    </row>
    <row r="2" spans="1:8" x14ac:dyDescent="0.3">
      <c r="A2" s="1"/>
      <c r="B2" s="3"/>
      <c r="C2" s="2"/>
      <c r="D2" s="61" t="s">
        <v>1</v>
      </c>
      <c r="E2" s="61"/>
      <c r="F2" s="61"/>
      <c r="G2" s="61"/>
      <c r="H2" s="61"/>
    </row>
    <row r="3" spans="1:8" x14ac:dyDescent="0.3">
      <c r="A3" s="1"/>
      <c r="B3" s="3"/>
      <c r="C3" s="2"/>
      <c r="D3" s="3"/>
      <c r="E3" s="2"/>
      <c r="F3" s="2"/>
      <c r="G3" s="2"/>
      <c r="H3" s="2"/>
    </row>
    <row r="4" spans="1:8" x14ac:dyDescent="0.3">
      <c r="A4" s="1"/>
      <c r="B4" s="2"/>
      <c r="C4" s="2"/>
      <c r="D4" s="4" t="s">
        <v>2</v>
      </c>
      <c r="E4" s="2"/>
      <c r="F4" s="2"/>
      <c r="G4" s="2"/>
      <c r="H4" s="2"/>
    </row>
    <row r="5" spans="1:8" x14ac:dyDescent="0.3">
      <c r="A5" s="1"/>
      <c r="B5" s="2"/>
      <c r="C5" s="2"/>
      <c r="D5" s="2"/>
      <c r="E5" s="2"/>
      <c r="F5" s="2"/>
      <c r="G5" s="2"/>
      <c r="H5" s="2"/>
    </row>
    <row r="6" spans="1:8" x14ac:dyDescent="0.3">
      <c r="A6" s="1"/>
      <c r="B6" s="2"/>
      <c r="C6" s="2"/>
      <c r="D6" s="2" t="s">
        <v>3</v>
      </c>
      <c r="E6" s="5" t="s">
        <v>4</v>
      </c>
      <c r="F6" s="2"/>
      <c r="G6" s="2"/>
      <c r="H6" s="2"/>
    </row>
    <row r="7" spans="1:8" x14ac:dyDescent="0.3">
      <c r="A7" s="1"/>
      <c r="B7" s="2"/>
      <c r="C7" s="2"/>
      <c r="D7" s="2" t="s">
        <v>5</v>
      </c>
      <c r="E7" s="5" t="s">
        <v>6</v>
      </c>
      <c r="F7" s="2"/>
      <c r="G7" s="2"/>
      <c r="H7" s="2"/>
    </row>
    <row r="8" spans="1:8" x14ac:dyDescent="0.3">
      <c r="A8" s="1"/>
      <c r="B8" s="2"/>
      <c r="C8" s="2"/>
      <c r="D8" s="2" t="s">
        <v>7</v>
      </c>
      <c r="E8" s="5" t="s">
        <v>8</v>
      </c>
      <c r="F8" s="2"/>
      <c r="G8" s="2"/>
      <c r="H8" s="2"/>
    </row>
    <row r="9" spans="1:8" x14ac:dyDescent="0.3">
      <c r="A9" s="1"/>
      <c r="B9" s="2"/>
      <c r="C9" s="2"/>
      <c r="D9" s="2" t="s">
        <v>9</v>
      </c>
      <c r="E9" s="5">
        <v>60000</v>
      </c>
      <c r="F9" s="2"/>
      <c r="G9" s="2"/>
      <c r="H9" s="2"/>
    </row>
    <row r="10" spans="1:8" x14ac:dyDescent="0.3">
      <c r="A10" s="1"/>
      <c r="B10" s="2"/>
      <c r="C10" s="2"/>
      <c r="D10" s="2" t="s">
        <v>10</v>
      </c>
      <c r="E10" s="5">
        <f>+F196</f>
        <v>60528.250000000007</v>
      </c>
      <c r="F10" s="2"/>
      <c r="G10" s="2"/>
      <c r="H10" s="2"/>
    </row>
    <row r="11" spans="1:8" x14ac:dyDescent="0.3">
      <c r="A11" s="1"/>
      <c r="B11" s="2"/>
      <c r="C11" s="2"/>
      <c r="D11" s="2"/>
      <c r="E11" s="2"/>
      <c r="F11" s="2"/>
      <c r="G11" s="2"/>
      <c r="H11" s="2"/>
    </row>
    <row r="12" spans="1:8" ht="27" thickBot="1" x14ac:dyDescent="0.35">
      <c r="A12" s="62" t="s">
        <v>11</v>
      </c>
      <c r="B12" s="62"/>
      <c r="C12" s="62"/>
      <c r="D12" s="62"/>
      <c r="E12" s="6" t="s">
        <v>12</v>
      </c>
      <c r="F12" s="6" t="s">
        <v>13</v>
      </c>
      <c r="G12" s="6" t="s">
        <v>14</v>
      </c>
      <c r="H12" s="6" t="s">
        <v>15</v>
      </c>
    </row>
    <row r="13" spans="1:8" ht="40.200000000000003" thickBot="1" x14ac:dyDescent="0.35">
      <c r="A13" s="32" t="s">
        <v>16</v>
      </c>
      <c r="B13" s="33" t="s">
        <v>17</v>
      </c>
      <c r="C13" s="33" t="s">
        <v>18</v>
      </c>
      <c r="D13" s="26" t="s">
        <v>19</v>
      </c>
      <c r="E13" s="7">
        <v>3000</v>
      </c>
      <c r="F13" s="8">
        <f>SUM(F15:F16)</f>
        <v>3000</v>
      </c>
      <c r="G13" s="8">
        <f>E13-F13</f>
        <v>0</v>
      </c>
      <c r="H13" s="9"/>
    </row>
    <row r="14" spans="1:8" x14ac:dyDescent="0.3">
      <c r="A14" s="10"/>
      <c r="B14" s="11"/>
      <c r="C14" s="11"/>
      <c r="D14" s="12"/>
      <c r="E14" s="13"/>
      <c r="F14" s="13"/>
      <c r="G14" s="14"/>
      <c r="H14" s="15"/>
    </row>
    <row r="15" spans="1:8" x14ac:dyDescent="0.3">
      <c r="A15" s="19">
        <v>44988</v>
      </c>
      <c r="B15" s="16" t="s">
        <v>20</v>
      </c>
      <c r="C15" s="19">
        <v>44992</v>
      </c>
      <c r="D15" s="16" t="s">
        <v>21</v>
      </c>
      <c r="E15" s="16"/>
      <c r="F15" s="16">
        <v>3000</v>
      </c>
      <c r="G15" s="17"/>
      <c r="H15" s="18" t="s">
        <v>22</v>
      </c>
    </row>
    <row r="16" spans="1:8" ht="15" thickBot="1" x14ac:dyDescent="0.35">
      <c r="A16" s="21"/>
      <c r="B16" s="22"/>
      <c r="C16" s="22"/>
      <c r="D16" s="23"/>
      <c r="E16" s="24"/>
      <c r="F16" s="24"/>
      <c r="G16" s="24"/>
      <c r="H16" s="25"/>
    </row>
    <row r="17" spans="1:8" ht="53.4" thickBot="1" x14ac:dyDescent="0.35">
      <c r="A17" s="32"/>
      <c r="B17" s="33"/>
      <c r="C17" s="33"/>
      <c r="D17" s="26" t="s">
        <v>23</v>
      </c>
      <c r="E17" s="7">
        <v>2500</v>
      </c>
      <c r="F17" s="8">
        <f>SUM(F19:F70)</f>
        <v>2689.26</v>
      </c>
      <c r="G17" s="8">
        <f>E17-F17</f>
        <v>-189.26000000000022</v>
      </c>
      <c r="H17" s="9"/>
    </row>
    <row r="18" spans="1:8" x14ac:dyDescent="0.3">
      <c r="A18" s="10"/>
      <c r="B18" s="11"/>
      <c r="C18" s="11"/>
      <c r="D18" s="27"/>
      <c r="E18" s="14"/>
      <c r="F18" s="14"/>
      <c r="G18" s="14"/>
      <c r="H18" s="28"/>
    </row>
    <row r="19" spans="1:8" x14ac:dyDescent="0.3">
      <c r="A19" s="19">
        <v>44944</v>
      </c>
      <c r="B19" s="16" t="s">
        <v>24</v>
      </c>
      <c r="C19" s="19">
        <v>44944</v>
      </c>
      <c r="D19" s="16" t="s">
        <v>25</v>
      </c>
      <c r="E19" s="16"/>
      <c r="F19" s="16">
        <v>40.26</v>
      </c>
      <c r="G19" s="17"/>
      <c r="H19" s="18" t="s">
        <v>26</v>
      </c>
    </row>
    <row r="20" spans="1:8" x14ac:dyDescent="0.3">
      <c r="A20" s="19">
        <v>44957</v>
      </c>
      <c r="B20" s="16" t="s">
        <v>27</v>
      </c>
      <c r="C20" s="19">
        <v>44974</v>
      </c>
      <c r="D20" s="56" t="s">
        <v>28</v>
      </c>
      <c r="E20" s="16"/>
      <c r="F20" s="16">
        <v>207.2</v>
      </c>
      <c r="G20" s="17"/>
      <c r="H20" s="18" t="s">
        <v>29</v>
      </c>
    </row>
    <row r="21" spans="1:8" x14ac:dyDescent="0.3">
      <c r="A21" s="19">
        <v>44957</v>
      </c>
      <c r="B21" s="16" t="s">
        <v>30</v>
      </c>
      <c r="C21" s="19">
        <v>44974</v>
      </c>
      <c r="D21" s="16" t="s">
        <v>31</v>
      </c>
      <c r="E21" s="16"/>
      <c r="F21" s="16">
        <v>34.18</v>
      </c>
      <c r="G21" s="17"/>
      <c r="H21" s="18" t="s">
        <v>32</v>
      </c>
    </row>
    <row r="22" spans="1:8" x14ac:dyDescent="0.3">
      <c r="A22" s="19">
        <v>44957</v>
      </c>
      <c r="B22" s="16" t="s">
        <v>30</v>
      </c>
      <c r="C22" s="19">
        <v>44974</v>
      </c>
      <c r="D22" s="16" t="s">
        <v>33</v>
      </c>
      <c r="E22" s="16"/>
      <c r="F22" s="16">
        <v>55.08</v>
      </c>
      <c r="G22" s="17"/>
      <c r="H22" s="18" t="s">
        <v>32</v>
      </c>
    </row>
    <row r="23" spans="1:8" x14ac:dyDescent="0.3">
      <c r="A23" s="19">
        <v>44967</v>
      </c>
      <c r="B23" s="16" t="s">
        <v>24</v>
      </c>
      <c r="C23" s="19">
        <v>44974</v>
      </c>
      <c r="D23" s="34" t="s">
        <v>34</v>
      </c>
      <c r="E23" s="16"/>
      <c r="F23" s="16">
        <v>40.26</v>
      </c>
      <c r="G23" s="17"/>
      <c r="H23" s="18" t="s">
        <v>26</v>
      </c>
    </row>
    <row r="24" spans="1:8" x14ac:dyDescent="0.3">
      <c r="A24" s="19">
        <v>44985</v>
      </c>
      <c r="B24" s="16" t="s">
        <v>27</v>
      </c>
      <c r="C24" s="19">
        <v>45002</v>
      </c>
      <c r="D24" s="16" t="s">
        <v>35</v>
      </c>
      <c r="E24" s="16"/>
      <c r="F24" s="16">
        <v>135.25</v>
      </c>
      <c r="G24" s="17"/>
      <c r="H24" s="18" t="s">
        <v>29</v>
      </c>
    </row>
    <row r="25" spans="1:8" x14ac:dyDescent="0.3">
      <c r="A25" s="19">
        <v>44985</v>
      </c>
      <c r="B25" s="16" t="s">
        <v>30</v>
      </c>
      <c r="C25" s="19">
        <v>44992</v>
      </c>
      <c r="D25" s="16" t="s">
        <v>36</v>
      </c>
      <c r="E25" s="16"/>
      <c r="F25" s="16">
        <v>33.15</v>
      </c>
      <c r="G25" s="17"/>
      <c r="H25" s="18" t="s">
        <v>32</v>
      </c>
    </row>
    <row r="26" spans="1:8" x14ac:dyDescent="0.3">
      <c r="A26" s="19">
        <v>44985</v>
      </c>
      <c r="B26" s="16" t="s">
        <v>30</v>
      </c>
      <c r="C26" s="19">
        <v>44992</v>
      </c>
      <c r="D26" s="16" t="s">
        <v>37</v>
      </c>
      <c r="E26" s="16"/>
      <c r="F26" s="16">
        <v>55.07</v>
      </c>
      <c r="G26" s="17"/>
      <c r="H26" s="18" t="s">
        <v>32</v>
      </c>
    </row>
    <row r="27" spans="1:8" x14ac:dyDescent="0.3">
      <c r="A27" s="19">
        <v>44999</v>
      </c>
      <c r="B27" s="16" t="s">
        <v>24</v>
      </c>
      <c r="C27" s="19">
        <v>45002</v>
      </c>
      <c r="D27" s="16" t="s">
        <v>38</v>
      </c>
      <c r="E27" s="16"/>
      <c r="F27" s="16">
        <v>40.26</v>
      </c>
      <c r="G27" s="17"/>
      <c r="H27" s="18" t="s">
        <v>26</v>
      </c>
    </row>
    <row r="28" spans="1:8" x14ac:dyDescent="0.3">
      <c r="A28" s="19">
        <v>45016</v>
      </c>
      <c r="B28" s="16" t="s">
        <v>27</v>
      </c>
      <c r="C28" s="19">
        <v>45033</v>
      </c>
      <c r="D28" s="16" t="s">
        <v>39</v>
      </c>
      <c r="E28" s="16"/>
      <c r="F28" s="16">
        <v>149.12</v>
      </c>
      <c r="G28" s="17"/>
      <c r="H28" s="18" t="s">
        <v>29</v>
      </c>
    </row>
    <row r="29" spans="1:8" x14ac:dyDescent="0.3">
      <c r="A29" s="19">
        <v>45016</v>
      </c>
      <c r="B29" s="16" t="s">
        <v>30</v>
      </c>
      <c r="C29" s="19">
        <v>45026</v>
      </c>
      <c r="D29" s="16" t="s">
        <v>40</v>
      </c>
      <c r="E29" s="16"/>
      <c r="F29" s="16">
        <v>51.26</v>
      </c>
      <c r="G29" s="17"/>
      <c r="H29" s="18" t="s">
        <v>32</v>
      </c>
    </row>
    <row r="30" spans="1:8" x14ac:dyDescent="0.3">
      <c r="A30" s="19">
        <v>45016</v>
      </c>
      <c r="B30" s="16" t="s">
        <v>30</v>
      </c>
      <c r="C30" s="19">
        <v>45026</v>
      </c>
      <c r="D30" s="16" t="s">
        <v>41</v>
      </c>
      <c r="E30" s="16"/>
      <c r="F30" s="16">
        <v>55.08</v>
      </c>
      <c r="G30" s="17"/>
      <c r="H30" s="18" t="s">
        <v>32</v>
      </c>
    </row>
    <row r="31" spans="1:8" x14ac:dyDescent="0.3">
      <c r="A31" s="19">
        <v>45027</v>
      </c>
      <c r="B31" s="16" t="s">
        <v>24</v>
      </c>
      <c r="C31" s="19">
        <v>45029</v>
      </c>
      <c r="D31" s="16" t="s">
        <v>42</v>
      </c>
      <c r="E31" s="16"/>
      <c r="F31" s="16">
        <v>40.26</v>
      </c>
      <c r="G31" s="17"/>
      <c r="H31" s="18" t="s">
        <v>26</v>
      </c>
    </row>
    <row r="32" spans="1:8" x14ac:dyDescent="0.3">
      <c r="A32" s="19">
        <v>45046</v>
      </c>
      <c r="B32" s="16" t="s">
        <v>27</v>
      </c>
      <c r="C32" s="19">
        <v>45062</v>
      </c>
      <c r="D32" s="16" t="s">
        <v>43</v>
      </c>
      <c r="E32" s="16"/>
      <c r="F32" s="16">
        <v>92.67</v>
      </c>
      <c r="G32" s="17"/>
      <c r="H32" s="18" t="s">
        <v>29</v>
      </c>
    </row>
    <row r="33" spans="1:8" x14ac:dyDescent="0.3">
      <c r="A33" s="19">
        <v>45046</v>
      </c>
      <c r="B33" s="16" t="s">
        <v>30</v>
      </c>
      <c r="C33" s="19">
        <v>45051</v>
      </c>
      <c r="D33" s="16" t="s">
        <v>44</v>
      </c>
      <c r="E33" s="16"/>
      <c r="F33" s="16">
        <v>49.31</v>
      </c>
      <c r="G33" s="17"/>
      <c r="H33" s="18" t="s">
        <v>32</v>
      </c>
    </row>
    <row r="34" spans="1:8" x14ac:dyDescent="0.3">
      <c r="A34" s="19">
        <v>45046</v>
      </c>
      <c r="B34" s="16" t="s">
        <v>30</v>
      </c>
      <c r="C34" s="19">
        <v>45051</v>
      </c>
      <c r="D34" s="16" t="s">
        <v>45</v>
      </c>
      <c r="E34" s="16"/>
      <c r="F34" s="16">
        <v>55.08</v>
      </c>
      <c r="G34" s="17"/>
      <c r="H34" s="18" t="s">
        <v>32</v>
      </c>
    </row>
    <row r="35" spans="1:8" x14ac:dyDescent="0.3">
      <c r="A35" s="19">
        <v>45055</v>
      </c>
      <c r="B35" s="16" t="s">
        <v>24</v>
      </c>
      <c r="C35" s="19">
        <v>45057</v>
      </c>
      <c r="D35" s="16" t="s">
        <v>46</v>
      </c>
      <c r="E35" s="16"/>
      <c r="F35" s="16">
        <v>40.26</v>
      </c>
      <c r="G35" s="17"/>
      <c r="H35" s="18" t="s">
        <v>26</v>
      </c>
    </row>
    <row r="36" spans="1:8" x14ac:dyDescent="0.3">
      <c r="A36" s="19">
        <v>45077</v>
      </c>
      <c r="B36" s="16" t="s">
        <v>27</v>
      </c>
      <c r="C36" s="19">
        <v>45093</v>
      </c>
      <c r="D36" s="16" t="s">
        <v>47</v>
      </c>
      <c r="E36" s="16"/>
      <c r="F36" s="16">
        <v>65.849999999999994</v>
      </c>
      <c r="G36" s="17"/>
      <c r="H36" s="18" t="s">
        <v>29</v>
      </c>
    </row>
    <row r="37" spans="1:8" x14ac:dyDescent="0.3">
      <c r="A37" s="19">
        <v>45077</v>
      </c>
      <c r="B37" s="16" t="s">
        <v>30</v>
      </c>
      <c r="C37" s="19">
        <v>45086</v>
      </c>
      <c r="D37" s="16" t="s">
        <v>48</v>
      </c>
      <c r="E37" s="16"/>
      <c r="F37" s="16">
        <v>44.39</v>
      </c>
      <c r="G37" s="17"/>
      <c r="H37" s="18" t="s">
        <v>32</v>
      </c>
    </row>
    <row r="38" spans="1:8" x14ac:dyDescent="0.3">
      <c r="A38" s="19">
        <v>45077</v>
      </c>
      <c r="B38" s="16" t="s">
        <v>30</v>
      </c>
      <c r="C38" s="19">
        <v>45086</v>
      </c>
      <c r="D38" s="16" t="s">
        <v>49</v>
      </c>
      <c r="E38" s="16"/>
      <c r="F38" s="16">
        <v>71.88</v>
      </c>
      <c r="G38" s="17"/>
      <c r="H38" s="18" t="s">
        <v>32</v>
      </c>
    </row>
    <row r="39" spans="1:8" x14ac:dyDescent="0.3">
      <c r="A39" s="19">
        <v>45085</v>
      </c>
      <c r="B39" s="16" t="s">
        <v>24</v>
      </c>
      <c r="C39" s="19">
        <v>45086</v>
      </c>
      <c r="D39" s="16" t="s">
        <v>50</v>
      </c>
      <c r="E39" s="16"/>
      <c r="F39" s="16">
        <v>40.26</v>
      </c>
      <c r="G39" s="17"/>
      <c r="H39" s="18" t="s">
        <v>26</v>
      </c>
    </row>
    <row r="40" spans="1:8" x14ac:dyDescent="0.3">
      <c r="A40" s="19">
        <v>45107</v>
      </c>
      <c r="B40" s="16" t="s">
        <v>27</v>
      </c>
      <c r="C40" s="19">
        <v>45121</v>
      </c>
      <c r="D40" s="56" t="s">
        <v>51</v>
      </c>
      <c r="E40" s="16"/>
      <c r="F40" s="16">
        <v>69.709999999999994</v>
      </c>
      <c r="G40" s="17"/>
      <c r="H40" s="18" t="s">
        <v>29</v>
      </c>
    </row>
    <row r="41" spans="1:8" x14ac:dyDescent="0.3">
      <c r="A41" s="19">
        <v>45107</v>
      </c>
      <c r="B41" s="16" t="s">
        <v>30</v>
      </c>
      <c r="C41" s="19">
        <v>45110</v>
      </c>
      <c r="D41" s="16" t="s">
        <v>52</v>
      </c>
      <c r="E41" s="16"/>
      <c r="F41" s="16">
        <v>51.99</v>
      </c>
      <c r="G41" s="17"/>
      <c r="H41" s="18" t="s">
        <v>32</v>
      </c>
    </row>
    <row r="42" spans="1:8" x14ac:dyDescent="0.3">
      <c r="A42" s="19">
        <v>45107</v>
      </c>
      <c r="B42" s="16" t="s">
        <v>30</v>
      </c>
      <c r="C42" s="19">
        <v>45110</v>
      </c>
      <c r="D42" s="16" t="s">
        <v>53</v>
      </c>
      <c r="E42" s="16"/>
      <c r="F42" s="16">
        <v>61.56</v>
      </c>
      <c r="G42" s="17"/>
      <c r="H42" s="18" t="s">
        <v>32</v>
      </c>
    </row>
    <row r="43" spans="1:8" x14ac:dyDescent="0.3">
      <c r="A43" s="19">
        <v>45117</v>
      </c>
      <c r="B43" s="16" t="s">
        <v>24</v>
      </c>
      <c r="C43" s="19">
        <v>45121</v>
      </c>
      <c r="D43" s="16" t="s">
        <v>54</v>
      </c>
      <c r="E43" s="16"/>
      <c r="F43" s="16">
        <v>40.26</v>
      </c>
      <c r="G43" s="17"/>
      <c r="H43" s="18" t="s">
        <v>26</v>
      </c>
    </row>
    <row r="44" spans="1:8" x14ac:dyDescent="0.3">
      <c r="A44" s="19">
        <v>45138</v>
      </c>
      <c r="B44" s="16" t="s">
        <v>27</v>
      </c>
      <c r="C44" s="19">
        <v>45154</v>
      </c>
      <c r="D44" s="16" t="s">
        <v>55</v>
      </c>
      <c r="E44" s="16"/>
      <c r="F44" s="16">
        <v>57.34</v>
      </c>
      <c r="G44" s="17"/>
      <c r="H44" s="18" t="s">
        <v>29</v>
      </c>
    </row>
    <row r="45" spans="1:8" x14ac:dyDescent="0.3">
      <c r="A45" s="19">
        <v>45138</v>
      </c>
      <c r="B45" s="16" t="s">
        <v>30</v>
      </c>
      <c r="C45" s="19">
        <v>45147</v>
      </c>
      <c r="D45" s="16" t="s">
        <v>56</v>
      </c>
      <c r="E45" s="16"/>
      <c r="F45" s="16">
        <v>32.15</v>
      </c>
      <c r="G45" s="17"/>
      <c r="H45" s="18" t="s">
        <v>32</v>
      </c>
    </row>
    <row r="46" spans="1:8" x14ac:dyDescent="0.3">
      <c r="A46" s="19">
        <v>45138</v>
      </c>
      <c r="B46" s="16" t="s">
        <v>30</v>
      </c>
      <c r="C46" s="19">
        <v>45147</v>
      </c>
      <c r="D46" s="16" t="s">
        <v>57</v>
      </c>
      <c r="E46" s="16"/>
      <c r="F46" s="16">
        <v>55.08</v>
      </c>
      <c r="G46" s="17"/>
      <c r="H46" s="18" t="s">
        <v>32</v>
      </c>
    </row>
    <row r="47" spans="1:8" x14ac:dyDescent="0.3">
      <c r="A47" s="19">
        <v>45146</v>
      </c>
      <c r="B47" s="16" t="s">
        <v>24</v>
      </c>
      <c r="C47" s="19">
        <v>45147</v>
      </c>
      <c r="D47" s="16" t="s">
        <v>58</v>
      </c>
      <c r="E47" s="16"/>
      <c r="F47" s="16">
        <v>40.26</v>
      </c>
      <c r="G47" s="17"/>
      <c r="H47" s="18" t="s">
        <v>26</v>
      </c>
    </row>
    <row r="48" spans="1:8" x14ac:dyDescent="0.3">
      <c r="A48" s="19">
        <v>45169</v>
      </c>
      <c r="B48" s="16" t="s">
        <v>27</v>
      </c>
      <c r="C48" s="19">
        <v>45187</v>
      </c>
      <c r="D48" s="56" t="s">
        <v>59</v>
      </c>
      <c r="E48" s="16"/>
      <c r="F48" s="16">
        <v>70.06</v>
      </c>
      <c r="G48" s="17"/>
      <c r="H48" s="18" t="s">
        <v>29</v>
      </c>
    </row>
    <row r="49" spans="1:8" x14ac:dyDescent="0.3">
      <c r="A49" s="19">
        <v>45169</v>
      </c>
      <c r="B49" s="16" t="s">
        <v>30</v>
      </c>
      <c r="C49" s="19">
        <v>45173</v>
      </c>
      <c r="D49" s="16" t="s">
        <v>60</v>
      </c>
      <c r="E49" s="16"/>
      <c r="F49" s="16">
        <v>44.54</v>
      </c>
      <c r="G49" s="17"/>
      <c r="H49" s="18" t="s">
        <v>32</v>
      </c>
    </row>
    <row r="50" spans="1:8" x14ac:dyDescent="0.3">
      <c r="A50" s="19">
        <v>45169</v>
      </c>
      <c r="B50" s="16" t="s">
        <v>30</v>
      </c>
      <c r="C50" s="19">
        <v>45173</v>
      </c>
      <c r="D50" s="16" t="s">
        <v>61</v>
      </c>
      <c r="E50" s="16"/>
      <c r="F50" s="16">
        <v>55.08</v>
      </c>
      <c r="G50" s="17"/>
      <c r="H50" s="18" t="s">
        <v>32</v>
      </c>
    </row>
    <row r="51" spans="1:8" x14ac:dyDescent="0.3">
      <c r="A51" s="19">
        <v>45176</v>
      </c>
      <c r="B51" s="16" t="s">
        <v>24</v>
      </c>
      <c r="C51" s="19">
        <v>45187</v>
      </c>
      <c r="D51" s="16" t="s">
        <v>62</v>
      </c>
      <c r="E51" s="16"/>
      <c r="F51" s="16">
        <v>40.26</v>
      </c>
      <c r="G51" s="17"/>
      <c r="H51" s="18" t="s">
        <v>26</v>
      </c>
    </row>
    <row r="52" spans="1:8" x14ac:dyDescent="0.3">
      <c r="A52" s="19">
        <v>45199</v>
      </c>
      <c r="B52" s="16" t="s">
        <v>27</v>
      </c>
      <c r="C52" s="19">
        <v>45215</v>
      </c>
      <c r="D52" s="16" t="s">
        <v>63</v>
      </c>
      <c r="E52" s="16"/>
      <c r="F52" s="16">
        <v>57.33</v>
      </c>
      <c r="G52" s="17"/>
      <c r="H52" s="18" t="s">
        <v>29</v>
      </c>
    </row>
    <row r="53" spans="1:8" x14ac:dyDescent="0.3">
      <c r="A53" s="19">
        <v>45199</v>
      </c>
      <c r="B53" s="16" t="s">
        <v>30</v>
      </c>
      <c r="C53" s="19">
        <v>45210</v>
      </c>
      <c r="D53" s="16" t="s">
        <v>64</v>
      </c>
      <c r="E53" s="16"/>
      <c r="F53" s="16">
        <v>32.15</v>
      </c>
      <c r="G53" s="17"/>
      <c r="H53" s="18" t="s">
        <v>32</v>
      </c>
    </row>
    <row r="54" spans="1:8" x14ac:dyDescent="0.3">
      <c r="A54" s="19">
        <v>45199</v>
      </c>
      <c r="B54" s="16" t="s">
        <v>30</v>
      </c>
      <c r="C54" s="19">
        <v>45210</v>
      </c>
      <c r="D54" s="34" t="s">
        <v>65</v>
      </c>
      <c r="E54" s="16"/>
      <c r="F54" s="16">
        <v>55.08</v>
      </c>
      <c r="G54" s="17"/>
      <c r="H54" s="18" t="s">
        <v>32</v>
      </c>
    </row>
    <row r="55" spans="1:8" x14ac:dyDescent="0.3">
      <c r="A55" s="19">
        <v>45211</v>
      </c>
      <c r="B55" s="16" t="s">
        <v>24</v>
      </c>
      <c r="C55" s="19">
        <v>45215</v>
      </c>
      <c r="D55" s="16" t="s">
        <v>66</v>
      </c>
      <c r="E55" s="16"/>
      <c r="F55" s="16">
        <v>40.26</v>
      </c>
      <c r="G55" s="17"/>
      <c r="H55" s="18" t="s">
        <v>26</v>
      </c>
    </row>
    <row r="56" spans="1:8" x14ac:dyDescent="0.3">
      <c r="A56" s="19">
        <v>45230</v>
      </c>
      <c r="B56" s="16" t="s">
        <v>27</v>
      </c>
      <c r="C56" s="19">
        <v>45251</v>
      </c>
      <c r="D56" s="16" t="s">
        <v>67</v>
      </c>
      <c r="E56" s="16"/>
      <c r="F56" s="16">
        <v>86.66</v>
      </c>
      <c r="G56" s="17"/>
      <c r="H56" s="18" t="s">
        <v>29</v>
      </c>
    </row>
    <row r="57" spans="1:8" x14ac:dyDescent="0.3">
      <c r="A57" s="19">
        <v>45230</v>
      </c>
      <c r="B57" s="16" t="s">
        <v>30</v>
      </c>
      <c r="C57" s="19">
        <v>45243</v>
      </c>
      <c r="D57" s="34" t="s">
        <v>68</v>
      </c>
      <c r="E57" s="16"/>
      <c r="F57" s="16">
        <v>67.290000000000006</v>
      </c>
      <c r="G57" s="17"/>
      <c r="H57" s="18" t="s">
        <v>32</v>
      </c>
    </row>
    <row r="58" spans="1:8" x14ac:dyDescent="0.3">
      <c r="A58" s="19">
        <v>45230</v>
      </c>
      <c r="B58" s="16" t="s">
        <v>30</v>
      </c>
      <c r="C58" s="19">
        <v>45243</v>
      </c>
      <c r="D58" s="34" t="s">
        <v>69</v>
      </c>
      <c r="E58" s="16"/>
      <c r="F58" s="16">
        <v>6.42</v>
      </c>
      <c r="G58" s="17"/>
      <c r="H58" s="18" t="s">
        <v>32</v>
      </c>
    </row>
    <row r="59" spans="1:8" x14ac:dyDescent="0.3">
      <c r="A59" s="19">
        <v>45245</v>
      </c>
      <c r="B59" s="16" t="s">
        <v>24</v>
      </c>
      <c r="C59" s="19">
        <v>45251</v>
      </c>
      <c r="D59" s="34" t="s">
        <v>70</v>
      </c>
      <c r="E59" s="19"/>
      <c r="F59" s="16">
        <v>40.26</v>
      </c>
      <c r="G59" s="17"/>
      <c r="H59" s="18" t="s">
        <v>26</v>
      </c>
    </row>
    <row r="60" spans="1:8" x14ac:dyDescent="0.3">
      <c r="A60" s="19">
        <v>45260</v>
      </c>
      <c r="B60" s="16" t="s">
        <v>27</v>
      </c>
      <c r="C60" s="19">
        <v>45278</v>
      </c>
      <c r="D60" s="16" t="s">
        <v>71</v>
      </c>
      <c r="E60" s="16"/>
      <c r="F60" s="16">
        <v>129.69999999999999</v>
      </c>
      <c r="G60" s="17"/>
      <c r="H60" s="18" t="s">
        <v>29</v>
      </c>
    </row>
    <row r="61" spans="1:8" x14ac:dyDescent="0.3">
      <c r="A61" s="47">
        <v>45260</v>
      </c>
      <c r="B61" s="52" t="s">
        <v>30</v>
      </c>
      <c r="C61" s="47">
        <v>45268</v>
      </c>
      <c r="D61" s="58" t="s">
        <v>72</v>
      </c>
      <c r="F61" s="52">
        <v>58.55</v>
      </c>
      <c r="G61" s="17"/>
      <c r="H61" s="59" t="s">
        <v>32</v>
      </c>
    </row>
    <row r="62" spans="1:8" x14ac:dyDescent="0.3">
      <c r="A62" s="19">
        <v>45273</v>
      </c>
      <c r="B62" s="16" t="s">
        <v>24</v>
      </c>
      <c r="C62" s="19">
        <v>45278</v>
      </c>
      <c r="D62" s="34" t="s">
        <v>73</v>
      </c>
      <c r="E62" s="19"/>
      <c r="F62" s="16">
        <v>40.26</v>
      </c>
      <c r="G62" s="17"/>
      <c r="H62" s="18" t="s">
        <v>26</v>
      </c>
    </row>
    <row r="63" spans="1:8" x14ac:dyDescent="0.3">
      <c r="A63" s="19">
        <v>45291</v>
      </c>
      <c r="B63" s="16" t="s">
        <v>30</v>
      </c>
      <c r="C63" s="19">
        <v>45301</v>
      </c>
      <c r="D63" s="34" t="s">
        <v>74</v>
      </c>
      <c r="E63" s="19"/>
      <c r="F63" s="16">
        <v>60.88</v>
      </c>
      <c r="G63" s="17"/>
      <c r="H63" s="18" t="s">
        <v>32</v>
      </c>
    </row>
    <row r="64" spans="1:8" hidden="1" x14ac:dyDescent="0.3">
      <c r="A64" s="19"/>
      <c r="B64" s="50"/>
      <c r="C64" s="49"/>
      <c r="D64" s="50"/>
      <c r="E64" s="49"/>
      <c r="F64" s="50"/>
      <c r="G64" s="54"/>
      <c r="H64" s="18"/>
    </row>
    <row r="65" spans="1:8" hidden="1" x14ac:dyDescent="0.3">
      <c r="A65" s="19"/>
      <c r="B65" s="50"/>
      <c r="C65" s="49"/>
      <c r="D65" s="50"/>
      <c r="E65" s="49"/>
      <c r="F65" s="50"/>
      <c r="G65" s="54"/>
      <c r="H65" s="18"/>
    </row>
    <row r="66" spans="1:8" hidden="1" x14ac:dyDescent="0.3">
      <c r="A66" s="19"/>
      <c r="B66" s="50"/>
      <c r="C66" s="49"/>
      <c r="D66" s="50"/>
      <c r="E66" s="49"/>
      <c r="F66" s="50"/>
      <c r="G66" s="54"/>
      <c r="H66" s="18"/>
    </row>
    <row r="67" spans="1:8" hidden="1" x14ac:dyDescent="0.3">
      <c r="A67" s="49"/>
      <c r="B67" s="50"/>
      <c r="C67" s="49"/>
      <c r="D67" s="50"/>
      <c r="E67" s="49"/>
      <c r="F67" s="50"/>
      <c r="G67" s="54"/>
      <c r="H67" s="55"/>
    </row>
    <row r="68" spans="1:8" hidden="1" x14ac:dyDescent="0.3">
      <c r="A68" s="49"/>
      <c r="B68" s="50"/>
      <c r="C68" s="49"/>
      <c r="D68" s="50"/>
      <c r="E68" s="49"/>
      <c r="F68" s="50"/>
      <c r="G68" s="54"/>
      <c r="H68" s="55"/>
    </row>
    <row r="69" spans="1:8" hidden="1" x14ac:dyDescent="0.3">
      <c r="A69" s="49"/>
      <c r="B69" s="50"/>
      <c r="C69" s="49"/>
      <c r="D69" s="50"/>
      <c r="E69" s="49"/>
      <c r="F69" s="50"/>
      <c r="G69" s="54"/>
      <c r="H69" s="55"/>
    </row>
    <row r="70" spans="1:8" ht="15" thickBot="1" x14ac:dyDescent="0.35">
      <c r="A70" s="21"/>
      <c r="B70" s="22"/>
      <c r="C70" s="22"/>
      <c r="D70" s="23"/>
      <c r="E70" s="24"/>
      <c r="F70" s="24"/>
      <c r="G70" s="24"/>
      <c r="H70" s="25"/>
    </row>
    <row r="71" spans="1:8" ht="27" thickBot="1" x14ac:dyDescent="0.35">
      <c r="A71" s="32"/>
      <c r="B71" s="33"/>
      <c r="C71" s="33"/>
      <c r="D71" s="26" t="s">
        <v>75</v>
      </c>
      <c r="E71" s="7">
        <v>6500</v>
      </c>
      <c r="F71" s="8">
        <f>SUM(F73:F100)</f>
        <v>6640.6799999999994</v>
      </c>
      <c r="G71" s="8">
        <f>E71-F71</f>
        <v>-140.67999999999938</v>
      </c>
      <c r="H71" s="9"/>
    </row>
    <row r="72" spans="1:8" x14ac:dyDescent="0.3">
      <c r="A72" s="10"/>
      <c r="B72" s="11"/>
      <c r="C72" s="11"/>
      <c r="D72" s="27"/>
      <c r="E72" s="14"/>
      <c r="F72" s="14"/>
      <c r="G72" s="14"/>
      <c r="H72" s="28"/>
    </row>
    <row r="73" spans="1:8" x14ac:dyDescent="0.3">
      <c r="A73" s="19">
        <v>44927</v>
      </c>
      <c r="B73" s="16" t="s">
        <v>76</v>
      </c>
      <c r="C73" s="19">
        <v>44934</v>
      </c>
      <c r="D73" s="16" t="s">
        <v>77</v>
      </c>
      <c r="E73" s="16"/>
      <c r="F73" s="16">
        <v>353.99</v>
      </c>
      <c r="G73" s="17"/>
      <c r="H73" s="18" t="s">
        <v>78</v>
      </c>
    </row>
    <row r="74" spans="1:8" x14ac:dyDescent="0.3">
      <c r="A74" s="19">
        <v>44957</v>
      </c>
      <c r="B74" s="16" t="s">
        <v>79</v>
      </c>
      <c r="C74" s="19">
        <v>44970</v>
      </c>
      <c r="D74" s="16" t="s">
        <v>80</v>
      </c>
      <c r="E74" s="16"/>
      <c r="F74" s="16">
        <v>21.02</v>
      </c>
      <c r="G74" s="17"/>
      <c r="H74" s="18" t="s">
        <v>81</v>
      </c>
    </row>
    <row r="75" spans="1:8" x14ac:dyDescent="0.3">
      <c r="A75" s="19">
        <v>44958</v>
      </c>
      <c r="B75" s="16" t="s">
        <v>76</v>
      </c>
      <c r="C75" s="19">
        <v>44972</v>
      </c>
      <c r="D75" s="16" t="s">
        <v>82</v>
      </c>
      <c r="E75" s="16"/>
      <c r="F75" s="16">
        <v>353.56</v>
      </c>
      <c r="G75" s="17"/>
      <c r="H75" s="18" t="s">
        <v>78</v>
      </c>
    </row>
    <row r="76" spans="1:8" x14ac:dyDescent="0.3">
      <c r="A76" s="19">
        <v>44985</v>
      </c>
      <c r="B76" s="16" t="s">
        <v>79</v>
      </c>
      <c r="C76" s="19">
        <v>44992</v>
      </c>
      <c r="D76" s="16" t="s">
        <v>83</v>
      </c>
      <c r="E76" s="16"/>
      <c r="F76" s="16">
        <v>190.4</v>
      </c>
      <c r="G76" s="17"/>
      <c r="H76" s="18" t="s">
        <v>81</v>
      </c>
    </row>
    <row r="77" spans="1:8" x14ac:dyDescent="0.3">
      <c r="A77" s="19">
        <v>44986</v>
      </c>
      <c r="B77" s="16" t="s">
        <v>76</v>
      </c>
      <c r="C77" s="19">
        <v>44992</v>
      </c>
      <c r="D77" s="16" t="s">
        <v>84</v>
      </c>
      <c r="E77" s="16"/>
      <c r="F77" s="16">
        <v>350.86</v>
      </c>
      <c r="G77" s="17"/>
      <c r="H77" s="18" t="s">
        <v>78</v>
      </c>
    </row>
    <row r="78" spans="1:8" x14ac:dyDescent="0.3">
      <c r="A78" s="19">
        <v>45013</v>
      </c>
      <c r="B78" s="16" t="s">
        <v>85</v>
      </c>
      <c r="C78" s="19">
        <v>45013</v>
      </c>
      <c r="D78" s="34" t="s">
        <v>86</v>
      </c>
      <c r="E78" s="16"/>
      <c r="F78" s="16">
        <v>109</v>
      </c>
      <c r="G78" s="17"/>
      <c r="H78" s="18" t="s">
        <v>87</v>
      </c>
    </row>
    <row r="79" spans="1:8" x14ac:dyDescent="0.3">
      <c r="A79" s="19">
        <v>45017</v>
      </c>
      <c r="B79" s="16" t="s">
        <v>76</v>
      </c>
      <c r="C79" s="19">
        <v>45026</v>
      </c>
      <c r="D79" s="16" t="s">
        <v>88</v>
      </c>
      <c r="E79" s="16"/>
      <c r="F79" s="16">
        <v>359.37</v>
      </c>
      <c r="G79" s="17"/>
      <c r="H79" s="18" t="s">
        <v>78</v>
      </c>
    </row>
    <row r="80" spans="1:8" x14ac:dyDescent="0.3">
      <c r="A80" s="19">
        <v>45046</v>
      </c>
      <c r="B80" s="16" t="s">
        <v>79</v>
      </c>
      <c r="C80" s="19">
        <v>45051</v>
      </c>
      <c r="D80" s="16" t="s">
        <v>89</v>
      </c>
      <c r="E80" s="16"/>
      <c r="F80" s="16">
        <v>196.44</v>
      </c>
      <c r="G80" s="17"/>
      <c r="H80" s="18" t="s">
        <v>81</v>
      </c>
    </row>
    <row r="81" spans="1:8" x14ac:dyDescent="0.3">
      <c r="A81" s="19">
        <v>45047</v>
      </c>
      <c r="B81" s="16" t="s">
        <v>76</v>
      </c>
      <c r="C81" s="19">
        <v>45065</v>
      </c>
      <c r="D81" s="16" t="s">
        <v>90</v>
      </c>
      <c r="E81" s="16"/>
      <c r="F81" s="16">
        <v>357.87</v>
      </c>
      <c r="G81" s="17"/>
      <c r="H81" s="18" t="s">
        <v>78</v>
      </c>
    </row>
    <row r="82" spans="1:8" x14ac:dyDescent="0.3">
      <c r="A82" s="19">
        <v>45077</v>
      </c>
      <c r="B82" s="16" t="s">
        <v>79</v>
      </c>
      <c r="C82" s="63" t="s">
        <v>91</v>
      </c>
      <c r="D82" s="16" t="s">
        <v>92</v>
      </c>
      <c r="E82" s="16"/>
      <c r="F82" s="16">
        <v>94.63</v>
      </c>
      <c r="G82" s="17"/>
      <c r="H82" s="18" t="s">
        <v>81</v>
      </c>
    </row>
    <row r="83" spans="1:8" x14ac:dyDescent="0.3">
      <c r="A83" s="19">
        <v>45078</v>
      </c>
      <c r="B83" s="16" t="s">
        <v>76</v>
      </c>
      <c r="C83" s="19">
        <v>45086</v>
      </c>
      <c r="D83" s="16" t="s">
        <v>93</v>
      </c>
      <c r="E83" s="16"/>
      <c r="F83" s="16">
        <v>358.23</v>
      </c>
      <c r="G83" s="17"/>
      <c r="H83" s="18" t="s">
        <v>78</v>
      </c>
    </row>
    <row r="84" spans="1:8" x14ac:dyDescent="0.3">
      <c r="A84" s="19">
        <v>45107</v>
      </c>
      <c r="B84" s="16" t="s">
        <v>79</v>
      </c>
      <c r="C84" s="19">
        <v>45112</v>
      </c>
      <c r="D84" s="16" t="s">
        <v>94</v>
      </c>
      <c r="E84" s="16"/>
      <c r="F84" s="16">
        <v>159.94999999999999</v>
      </c>
      <c r="G84" s="17"/>
      <c r="H84" s="18" t="s">
        <v>81</v>
      </c>
    </row>
    <row r="85" spans="1:8" x14ac:dyDescent="0.3">
      <c r="A85" s="19">
        <v>45108</v>
      </c>
      <c r="B85" s="16" t="s">
        <v>76</v>
      </c>
      <c r="C85" s="19">
        <v>45110</v>
      </c>
      <c r="D85" s="16" t="s">
        <v>95</v>
      </c>
      <c r="E85" s="16"/>
      <c r="F85" s="16">
        <v>366.22</v>
      </c>
      <c r="G85" s="17"/>
      <c r="H85" s="18" t="s">
        <v>78</v>
      </c>
    </row>
    <row r="86" spans="1:8" x14ac:dyDescent="0.3">
      <c r="A86" s="19">
        <v>45138</v>
      </c>
      <c r="B86" s="16" t="s">
        <v>79</v>
      </c>
      <c r="C86" s="19">
        <v>45147</v>
      </c>
      <c r="D86" s="16" t="s">
        <v>96</v>
      </c>
      <c r="E86" s="16"/>
      <c r="F86" s="16">
        <v>93.93</v>
      </c>
      <c r="G86" s="17"/>
      <c r="H86" s="18" t="s">
        <v>81</v>
      </c>
    </row>
    <row r="87" spans="1:8" x14ac:dyDescent="0.3">
      <c r="A87" s="19">
        <v>45139</v>
      </c>
      <c r="B87" s="16" t="s">
        <v>76</v>
      </c>
      <c r="C87" s="63" t="s">
        <v>97</v>
      </c>
      <c r="D87" s="16" t="s">
        <v>98</v>
      </c>
      <c r="E87" s="16"/>
      <c r="F87" s="16">
        <v>366.66</v>
      </c>
      <c r="G87" s="17"/>
      <c r="H87" s="18" t="s">
        <v>78</v>
      </c>
    </row>
    <row r="88" spans="1:8" x14ac:dyDescent="0.3">
      <c r="A88" s="19">
        <v>45168</v>
      </c>
      <c r="B88" s="16" t="s">
        <v>99</v>
      </c>
      <c r="C88" s="19">
        <v>45173</v>
      </c>
      <c r="D88" s="16" t="s">
        <v>100</v>
      </c>
      <c r="E88" s="16"/>
      <c r="F88" s="16">
        <v>509.64</v>
      </c>
      <c r="G88" s="17"/>
      <c r="H88" s="18" t="s">
        <v>101</v>
      </c>
    </row>
    <row r="89" spans="1:8" x14ac:dyDescent="0.3">
      <c r="A89" s="19">
        <v>45168</v>
      </c>
      <c r="B89" s="16" t="s">
        <v>99</v>
      </c>
      <c r="C89" s="19">
        <v>45173</v>
      </c>
      <c r="D89" s="16" t="s">
        <v>102</v>
      </c>
      <c r="E89" s="16"/>
      <c r="F89" s="16">
        <v>125.88</v>
      </c>
      <c r="G89" s="17"/>
      <c r="H89" s="18" t="s">
        <v>103</v>
      </c>
    </row>
    <row r="90" spans="1:8" x14ac:dyDescent="0.3">
      <c r="A90" s="19">
        <v>45169</v>
      </c>
      <c r="B90" s="16" t="s">
        <v>79</v>
      </c>
      <c r="C90" s="19">
        <v>45173</v>
      </c>
      <c r="D90" s="16" t="s">
        <v>104</v>
      </c>
      <c r="E90" s="16"/>
      <c r="F90" s="16">
        <v>95.74</v>
      </c>
      <c r="G90" s="17"/>
      <c r="H90" s="18" t="s">
        <v>81</v>
      </c>
    </row>
    <row r="91" spans="1:8" x14ac:dyDescent="0.3">
      <c r="A91" s="19">
        <v>45170</v>
      </c>
      <c r="B91" s="16" t="s">
        <v>76</v>
      </c>
      <c r="C91" s="19">
        <v>45173</v>
      </c>
      <c r="D91" s="16" t="s">
        <v>105</v>
      </c>
      <c r="E91" s="16"/>
      <c r="F91" s="16">
        <v>365.88</v>
      </c>
      <c r="G91" s="17"/>
      <c r="H91" s="18" t="s">
        <v>78</v>
      </c>
    </row>
    <row r="92" spans="1:8" x14ac:dyDescent="0.3">
      <c r="A92" s="19">
        <v>45176</v>
      </c>
      <c r="B92" s="16" t="s">
        <v>85</v>
      </c>
      <c r="C92" s="19">
        <v>45178</v>
      </c>
      <c r="D92" s="16" t="s">
        <v>106</v>
      </c>
      <c r="E92" s="16"/>
      <c r="F92" s="16">
        <v>327.10000000000002</v>
      </c>
      <c r="G92" s="17"/>
      <c r="H92" s="18" t="s">
        <v>87</v>
      </c>
    </row>
    <row r="93" spans="1:8" x14ac:dyDescent="0.3">
      <c r="A93" s="19">
        <v>45199</v>
      </c>
      <c r="B93" s="16" t="s">
        <v>79</v>
      </c>
      <c r="C93" s="19">
        <v>45210</v>
      </c>
      <c r="D93" s="16" t="s">
        <v>107</v>
      </c>
      <c r="E93" s="16"/>
      <c r="F93" s="16">
        <v>93.77</v>
      </c>
      <c r="G93" s="17"/>
      <c r="H93" s="18" t="s">
        <v>81</v>
      </c>
    </row>
    <row r="94" spans="1:8" x14ac:dyDescent="0.3">
      <c r="A94" s="49">
        <v>45200</v>
      </c>
      <c r="B94" s="50" t="s">
        <v>76</v>
      </c>
      <c r="C94" s="49">
        <v>45210</v>
      </c>
      <c r="D94" s="16" t="s">
        <v>108</v>
      </c>
      <c r="E94" s="50"/>
      <c r="F94" s="16">
        <v>366.91</v>
      </c>
      <c r="G94" s="17"/>
      <c r="H94" s="18" t="s">
        <v>78</v>
      </c>
    </row>
    <row r="95" spans="1:8" x14ac:dyDescent="0.3">
      <c r="A95" s="49">
        <v>45230</v>
      </c>
      <c r="B95" s="50" t="s">
        <v>79</v>
      </c>
      <c r="C95" s="49">
        <v>45243</v>
      </c>
      <c r="D95" s="34" t="s">
        <v>109</v>
      </c>
      <c r="E95" s="50"/>
      <c r="F95" s="16">
        <v>95.74</v>
      </c>
      <c r="G95" s="17"/>
      <c r="H95" s="18" t="s">
        <v>81</v>
      </c>
    </row>
    <row r="96" spans="1:8" x14ac:dyDescent="0.3">
      <c r="A96" s="19">
        <v>45231</v>
      </c>
      <c r="B96" s="16" t="s">
        <v>76</v>
      </c>
      <c r="C96" s="19">
        <v>45243</v>
      </c>
      <c r="D96" s="16" t="s">
        <v>110</v>
      </c>
      <c r="E96" s="16"/>
      <c r="F96" s="16">
        <v>367.28</v>
      </c>
      <c r="G96" s="17"/>
      <c r="H96" s="18" t="s">
        <v>78</v>
      </c>
    </row>
    <row r="97" spans="1:8" x14ac:dyDescent="0.3">
      <c r="A97" s="19">
        <v>45252</v>
      </c>
      <c r="B97" s="16" t="s">
        <v>85</v>
      </c>
      <c r="C97" s="19">
        <v>45254</v>
      </c>
      <c r="D97" s="34" t="s">
        <v>111</v>
      </c>
      <c r="E97" s="16"/>
      <c r="F97" s="16">
        <v>146</v>
      </c>
      <c r="G97" s="17"/>
      <c r="H97" s="18" t="s">
        <v>87</v>
      </c>
    </row>
    <row r="98" spans="1:8" x14ac:dyDescent="0.3">
      <c r="A98" s="19">
        <v>45260</v>
      </c>
      <c r="B98" s="16" t="s">
        <v>79</v>
      </c>
      <c r="C98" s="19">
        <v>45268</v>
      </c>
      <c r="D98" s="34" t="s">
        <v>112</v>
      </c>
      <c r="E98" s="16"/>
      <c r="F98" s="16">
        <v>49.36</v>
      </c>
      <c r="G98" s="17"/>
      <c r="H98" s="18" t="s">
        <v>81</v>
      </c>
    </row>
    <row r="99" spans="1:8" x14ac:dyDescent="0.3">
      <c r="A99" s="19">
        <v>45261</v>
      </c>
      <c r="B99" s="16" t="s">
        <v>76</v>
      </c>
      <c r="C99" s="19">
        <v>45268</v>
      </c>
      <c r="D99" s="16" t="s">
        <v>113</v>
      </c>
      <c r="E99" s="16"/>
      <c r="F99" s="16">
        <v>365.25</v>
      </c>
      <c r="G99" s="17"/>
      <c r="H99" s="18" t="s">
        <v>78</v>
      </c>
    </row>
    <row r="100" spans="1:8" ht="15" thickBot="1" x14ac:dyDescent="0.35">
      <c r="A100" s="21"/>
      <c r="B100" s="22"/>
      <c r="C100" s="22"/>
      <c r="D100" s="23"/>
      <c r="E100" s="24"/>
      <c r="F100" s="24"/>
      <c r="G100" s="24"/>
      <c r="H100" s="25"/>
    </row>
    <row r="101" spans="1:8" ht="66.599999999999994" thickBot="1" x14ac:dyDescent="0.35">
      <c r="A101" s="32"/>
      <c r="B101" s="33"/>
      <c r="C101" s="33"/>
      <c r="D101" s="26" t="s">
        <v>114</v>
      </c>
      <c r="E101" s="7">
        <v>11000</v>
      </c>
      <c r="F101" s="8">
        <f>SUM(F103:F164)</f>
        <v>11086.310000000001</v>
      </c>
      <c r="G101" s="8">
        <f>E101-F101</f>
        <v>-86.31000000000131</v>
      </c>
      <c r="H101" s="9"/>
    </row>
    <row r="102" spans="1:8" x14ac:dyDescent="0.3">
      <c r="A102" s="10"/>
      <c r="B102" s="11"/>
      <c r="C102" s="11"/>
      <c r="D102" s="27"/>
      <c r="E102" s="14"/>
      <c r="F102" s="14"/>
      <c r="G102" s="14"/>
      <c r="H102" s="28"/>
    </row>
    <row r="103" spans="1:8" x14ac:dyDescent="0.3">
      <c r="A103" s="19">
        <v>44927</v>
      </c>
      <c r="B103" s="16" t="s">
        <v>115</v>
      </c>
      <c r="C103" s="19">
        <v>44934</v>
      </c>
      <c r="D103" s="16" t="s">
        <v>116</v>
      </c>
      <c r="E103" s="16"/>
      <c r="F103" s="16">
        <v>35.28</v>
      </c>
      <c r="G103" s="17"/>
      <c r="H103" s="18" t="s">
        <v>117</v>
      </c>
    </row>
    <row r="104" spans="1:8" x14ac:dyDescent="0.3">
      <c r="A104" s="19">
        <v>44942</v>
      </c>
      <c r="B104" s="16" t="s">
        <v>118</v>
      </c>
      <c r="C104" s="19">
        <v>44944</v>
      </c>
      <c r="D104" s="16" t="s">
        <v>119</v>
      </c>
      <c r="E104" s="16"/>
      <c r="F104" s="16">
        <v>9.92</v>
      </c>
      <c r="G104" s="17"/>
      <c r="H104" s="18" t="s">
        <v>120</v>
      </c>
    </row>
    <row r="105" spans="1:8" x14ac:dyDescent="0.3">
      <c r="A105" s="19">
        <v>44951</v>
      </c>
      <c r="B105" s="16" t="s">
        <v>118</v>
      </c>
      <c r="C105" s="19">
        <v>44953</v>
      </c>
      <c r="D105" s="16" t="s">
        <v>121</v>
      </c>
      <c r="E105" s="16"/>
      <c r="F105" s="16">
        <v>16.11</v>
      </c>
      <c r="G105" s="17"/>
      <c r="H105" s="18" t="s">
        <v>120</v>
      </c>
    </row>
    <row r="106" spans="1:8" x14ac:dyDescent="0.3">
      <c r="A106" s="19">
        <v>44951</v>
      </c>
      <c r="B106" s="16" t="s">
        <v>118</v>
      </c>
      <c r="C106" s="19">
        <v>44953</v>
      </c>
      <c r="D106" s="16" t="s">
        <v>122</v>
      </c>
      <c r="E106" s="16"/>
      <c r="F106" s="16">
        <v>0.9</v>
      </c>
      <c r="G106" s="17"/>
      <c r="H106" s="18" t="s">
        <v>120</v>
      </c>
    </row>
    <row r="107" spans="1:8" x14ac:dyDescent="0.3">
      <c r="A107" s="19">
        <v>44957</v>
      </c>
      <c r="B107" s="16" t="s">
        <v>123</v>
      </c>
      <c r="C107" s="19">
        <v>44971</v>
      </c>
      <c r="D107" s="16" t="s">
        <v>124</v>
      </c>
      <c r="E107" s="16"/>
      <c r="F107" s="16">
        <v>200</v>
      </c>
      <c r="G107" s="17"/>
      <c r="H107" s="18" t="s">
        <v>125</v>
      </c>
    </row>
    <row r="108" spans="1:8" x14ac:dyDescent="0.3">
      <c r="A108" s="19">
        <v>44957</v>
      </c>
      <c r="B108" s="16" t="s">
        <v>126</v>
      </c>
      <c r="C108" s="19">
        <v>44974</v>
      </c>
      <c r="D108" s="16" t="s">
        <v>127</v>
      </c>
      <c r="E108" s="16"/>
      <c r="F108" s="16">
        <v>592</v>
      </c>
      <c r="G108" s="17"/>
      <c r="H108" s="18" t="s">
        <v>128</v>
      </c>
    </row>
    <row r="109" spans="1:8" x14ac:dyDescent="0.3">
      <c r="A109" s="19">
        <v>44957</v>
      </c>
      <c r="B109" s="16" t="s">
        <v>129</v>
      </c>
      <c r="C109" s="64">
        <v>44974</v>
      </c>
      <c r="D109" s="16" t="s">
        <v>130</v>
      </c>
      <c r="E109" s="16"/>
      <c r="F109" s="16">
        <v>370</v>
      </c>
      <c r="G109" s="17"/>
      <c r="H109" s="18" t="s">
        <v>131</v>
      </c>
    </row>
    <row r="110" spans="1:8" x14ac:dyDescent="0.3">
      <c r="A110" s="19">
        <v>44958</v>
      </c>
      <c r="B110" s="16" t="s">
        <v>115</v>
      </c>
      <c r="C110" s="19">
        <v>44970</v>
      </c>
      <c r="D110" s="16" t="s">
        <v>132</v>
      </c>
      <c r="E110" s="16"/>
      <c r="F110" s="16">
        <v>35.28</v>
      </c>
      <c r="G110" s="17"/>
      <c r="H110" s="18" t="s">
        <v>117</v>
      </c>
    </row>
    <row r="111" spans="1:8" x14ac:dyDescent="0.3">
      <c r="A111" s="19">
        <v>44971</v>
      </c>
      <c r="B111" s="16" t="s">
        <v>118</v>
      </c>
      <c r="C111" s="19">
        <v>44973</v>
      </c>
      <c r="D111" s="16" t="s">
        <v>133</v>
      </c>
      <c r="E111" s="16"/>
      <c r="F111" s="16">
        <v>9.92</v>
      </c>
      <c r="G111" s="17"/>
      <c r="H111" s="18" t="s">
        <v>120</v>
      </c>
    </row>
    <row r="112" spans="1:8" x14ac:dyDescent="0.3">
      <c r="A112" s="19">
        <v>44971</v>
      </c>
      <c r="B112" s="16" t="s">
        <v>134</v>
      </c>
      <c r="C112" s="19">
        <v>44973</v>
      </c>
      <c r="D112" s="16" t="s">
        <v>135</v>
      </c>
      <c r="E112" s="16"/>
      <c r="F112" s="16">
        <v>143</v>
      </c>
      <c r="G112" s="17"/>
      <c r="H112" s="18" t="s">
        <v>136</v>
      </c>
    </row>
    <row r="113" spans="1:8" ht="26.4" x14ac:dyDescent="0.3">
      <c r="A113" s="19">
        <v>44973</v>
      </c>
      <c r="B113" s="16" t="s">
        <v>137</v>
      </c>
      <c r="C113" s="19">
        <v>44974</v>
      </c>
      <c r="D113" s="16" t="s">
        <v>138</v>
      </c>
      <c r="E113" s="16"/>
      <c r="F113" s="16">
        <v>512.65</v>
      </c>
      <c r="G113" s="17"/>
      <c r="H113" s="18" t="s">
        <v>139</v>
      </c>
    </row>
    <row r="114" spans="1:8" x14ac:dyDescent="0.3">
      <c r="A114" s="19">
        <v>44985</v>
      </c>
      <c r="B114" s="16" t="s">
        <v>123</v>
      </c>
      <c r="C114" s="63" t="s">
        <v>140</v>
      </c>
      <c r="D114" s="16" t="s">
        <v>141</v>
      </c>
      <c r="E114" s="16"/>
      <c r="F114" s="16">
        <v>200</v>
      </c>
      <c r="G114" s="17"/>
      <c r="H114" s="18" t="s">
        <v>125</v>
      </c>
    </row>
    <row r="115" spans="1:8" x14ac:dyDescent="0.3">
      <c r="A115" s="19">
        <v>44985</v>
      </c>
      <c r="B115" s="16" t="s">
        <v>126</v>
      </c>
      <c r="C115" s="19">
        <v>44992</v>
      </c>
      <c r="D115" s="16" t="s">
        <v>142</v>
      </c>
      <c r="E115" s="16"/>
      <c r="F115" s="16">
        <v>583</v>
      </c>
      <c r="G115" s="17"/>
      <c r="H115" s="18" t="s">
        <v>128</v>
      </c>
    </row>
    <row r="116" spans="1:8" x14ac:dyDescent="0.3">
      <c r="A116" s="19">
        <v>44985</v>
      </c>
      <c r="B116" s="16" t="s">
        <v>129</v>
      </c>
      <c r="C116" s="64">
        <v>44992</v>
      </c>
      <c r="D116" s="16" t="s">
        <v>143</v>
      </c>
      <c r="E116" s="16"/>
      <c r="F116" s="16">
        <v>370</v>
      </c>
      <c r="G116" s="17"/>
      <c r="H116" s="18" t="s">
        <v>131</v>
      </c>
    </row>
    <row r="117" spans="1:8" ht="14.25" customHeight="1" x14ac:dyDescent="0.3">
      <c r="A117" s="19">
        <v>44986</v>
      </c>
      <c r="B117" s="16" t="s">
        <v>115</v>
      </c>
      <c r="C117" s="19">
        <v>44992</v>
      </c>
      <c r="D117" s="16" t="s">
        <v>144</v>
      </c>
      <c r="E117" s="16"/>
      <c r="F117" s="16">
        <v>35.28</v>
      </c>
      <c r="G117" s="17"/>
      <c r="H117" s="18" t="s">
        <v>117</v>
      </c>
    </row>
    <row r="118" spans="1:8" x14ac:dyDescent="0.3">
      <c r="A118" s="19">
        <v>44992</v>
      </c>
      <c r="B118" s="16" t="s">
        <v>145</v>
      </c>
      <c r="C118" s="19">
        <v>44992</v>
      </c>
      <c r="D118" s="16" t="s">
        <v>146</v>
      </c>
      <c r="E118" s="16"/>
      <c r="F118" s="16">
        <v>183.44</v>
      </c>
      <c r="G118" s="17"/>
      <c r="H118" s="18" t="s">
        <v>147</v>
      </c>
    </row>
    <row r="119" spans="1:8" x14ac:dyDescent="0.3">
      <c r="A119" s="19">
        <v>44994</v>
      </c>
      <c r="B119" s="16" t="s">
        <v>118</v>
      </c>
      <c r="C119" s="19">
        <v>44996</v>
      </c>
      <c r="D119" s="16" t="s">
        <v>148</v>
      </c>
      <c r="E119" s="16"/>
      <c r="F119" s="16">
        <v>9.92</v>
      </c>
      <c r="G119" s="17"/>
      <c r="H119" s="18" t="s">
        <v>120</v>
      </c>
    </row>
    <row r="120" spans="1:8" x14ac:dyDescent="0.3">
      <c r="A120" s="19">
        <v>45008</v>
      </c>
      <c r="B120" s="16" t="s">
        <v>118</v>
      </c>
      <c r="C120" s="19">
        <v>45010</v>
      </c>
      <c r="D120" s="16" t="s">
        <v>149</v>
      </c>
      <c r="E120" s="16"/>
      <c r="F120" s="16">
        <v>9.92</v>
      </c>
      <c r="G120" s="17"/>
      <c r="H120" s="18" t="s">
        <v>120</v>
      </c>
    </row>
    <row r="121" spans="1:8" x14ac:dyDescent="0.3">
      <c r="A121" s="19">
        <v>45016</v>
      </c>
      <c r="B121" s="16" t="s">
        <v>123</v>
      </c>
      <c r="C121" s="19">
        <v>45026</v>
      </c>
      <c r="D121" s="16" t="s">
        <v>150</v>
      </c>
      <c r="E121" s="16"/>
      <c r="F121" s="16">
        <v>200</v>
      </c>
      <c r="G121" s="17"/>
      <c r="H121" s="18" t="s">
        <v>125</v>
      </c>
    </row>
    <row r="122" spans="1:8" x14ac:dyDescent="0.3">
      <c r="A122" s="19">
        <v>45016</v>
      </c>
      <c r="B122" s="16" t="s">
        <v>126</v>
      </c>
      <c r="C122" s="19">
        <v>45026</v>
      </c>
      <c r="D122" s="16" t="s">
        <v>151</v>
      </c>
      <c r="E122" s="16"/>
      <c r="F122" s="16">
        <v>592</v>
      </c>
      <c r="G122" s="17"/>
      <c r="H122" s="18" t="s">
        <v>128</v>
      </c>
    </row>
    <row r="123" spans="1:8" x14ac:dyDescent="0.3">
      <c r="A123" s="19">
        <v>45016</v>
      </c>
      <c r="B123" s="16" t="s">
        <v>152</v>
      </c>
      <c r="C123" s="19">
        <v>45026</v>
      </c>
      <c r="D123" s="16" t="s">
        <v>153</v>
      </c>
      <c r="E123" s="16"/>
      <c r="F123" s="16">
        <v>144</v>
      </c>
      <c r="G123" s="17"/>
      <c r="H123" s="18" t="s">
        <v>154</v>
      </c>
    </row>
    <row r="124" spans="1:8" x14ac:dyDescent="0.3">
      <c r="A124" s="19">
        <v>45016</v>
      </c>
      <c r="B124" s="16" t="s">
        <v>129</v>
      </c>
      <c r="C124" s="64">
        <v>45026</v>
      </c>
      <c r="D124" s="16" t="s">
        <v>155</v>
      </c>
      <c r="E124" s="16"/>
      <c r="F124" s="16">
        <v>370</v>
      </c>
      <c r="G124" s="17"/>
      <c r="H124" s="18" t="s">
        <v>131</v>
      </c>
    </row>
    <row r="125" spans="1:8" x14ac:dyDescent="0.3">
      <c r="A125" s="19">
        <v>45017</v>
      </c>
      <c r="B125" s="16" t="s">
        <v>115</v>
      </c>
      <c r="C125" s="19">
        <v>45026</v>
      </c>
      <c r="D125" s="16" t="s">
        <v>156</v>
      </c>
      <c r="E125" s="16"/>
      <c r="F125" s="16">
        <v>35.28</v>
      </c>
      <c r="G125" s="17"/>
      <c r="H125" s="18" t="s">
        <v>117</v>
      </c>
    </row>
    <row r="126" spans="1:8" x14ac:dyDescent="0.3">
      <c r="A126" s="19">
        <v>45027</v>
      </c>
      <c r="B126" s="16" t="s">
        <v>157</v>
      </c>
      <c r="C126" s="19">
        <v>45030</v>
      </c>
      <c r="D126" s="16" t="s">
        <v>158</v>
      </c>
      <c r="E126" s="16"/>
      <c r="F126" s="16">
        <v>12.64</v>
      </c>
      <c r="G126" s="17"/>
      <c r="H126" s="18" t="s">
        <v>159</v>
      </c>
    </row>
    <row r="127" spans="1:8" x14ac:dyDescent="0.3">
      <c r="A127" s="19">
        <v>45041</v>
      </c>
      <c r="B127" s="16" t="s">
        <v>118</v>
      </c>
      <c r="C127" s="19">
        <v>45043</v>
      </c>
      <c r="D127" s="16" t="s">
        <v>160</v>
      </c>
      <c r="E127" s="16"/>
      <c r="F127" s="16">
        <v>9.1300000000000008</v>
      </c>
      <c r="G127" s="17"/>
      <c r="H127" s="18" t="s">
        <v>120</v>
      </c>
    </row>
    <row r="128" spans="1:8" x14ac:dyDescent="0.3">
      <c r="A128" s="19">
        <v>45046</v>
      </c>
      <c r="B128" s="16" t="s">
        <v>126</v>
      </c>
      <c r="C128" s="19">
        <v>45054</v>
      </c>
      <c r="D128" s="16" t="s">
        <v>161</v>
      </c>
      <c r="E128" s="16"/>
      <c r="F128" s="16">
        <v>628</v>
      </c>
      <c r="G128" s="17"/>
      <c r="H128" s="18" t="s">
        <v>128</v>
      </c>
    </row>
    <row r="129" spans="1:8" x14ac:dyDescent="0.3">
      <c r="A129" s="19">
        <v>45047</v>
      </c>
      <c r="B129" s="16" t="s">
        <v>115</v>
      </c>
      <c r="C129" s="19">
        <v>45057</v>
      </c>
      <c r="D129" s="16" t="s">
        <v>162</v>
      </c>
      <c r="E129" s="16"/>
      <c r="F129" s="16">
        <v>35.28</v>
      </c>
      <c r="G129" s="17"/>
      <c r="H129" s="18" t="s">
        <v>117</v>
      </c>
    </row>
    <row r="130" spans="1:8" x14ac:dyDescent="0.3">
      <c r="A130" s="19">
        <v>45050</v>
      </c>
      <c r="B130" s="16" t="s">
        <v>118</v>
      </c>
      <c r="C130" s="19">
        <v>45052</v>
      </c>
      <c r="D130" s="16" t="s">
        <v>163</v>
      </c>
      <c r="E130" s="16"/>
      <c r="F130" s="16">
        <v>9.1300000000000008</v>
      </c>
      <c r="G130" s="17"/>
      <c r="H130" s="18" t="s">
        <v>120</v>
      </c>
    </row>
    <row r="131" spans="1:8" x14ac:dyDescent="0.3">
      <c r="A131" s="19">
        <v>45051</v>
      </c>
      <c r="B131" s="16" t="s">
        <v>164</v>
      </c>
      <c r="C131" s="19">
        <v>45051</v>
      </c>
      <c r="D131" s="16" t="s">
        <v>165</v>
      </c>
      <c r="E131" s="16"/>
      <c r="F131" s="16">
        <v>36</v>
      </c>
      <c r="G131" s="17"/>
      <c r="H131" s="18" t="s">
        <v>166</v>
      </c>
    </row>
    <row r="132" spans="1:8" x14ac:dyDescent="0.3">
      <c r="A132" s="19">
        <v>45054</v>
      </c>
      <c r="B132" s="16" t="s">
        <v>118</v>
      </c>
      <c r="C132" s="19">
        <v>45056</v>
      </c>
      <c r="D132" s="16" t="s">
        <v>167</v>
      </c>
      <c r="E132" s="16"/>
      <c r="F132" s="16">
        <v>10.52</v>
      </c>
      <c r="G132" s="17"/>
      <c r="H132" s="18" t="s">
        <v>120</v>
      </c>
    </row>
    <row r="133" spans="1:8" x14ac:dyDescent="0.3">
      <c r="A133" s="19">
        <v>45077</v>
      </c>
      <c r="B133" s="16" t="s">
        <v>123</v>
      </c>
      <c r="C133" s="19">
        <v>45086</v>
      </c>
      <c r="D133" s="16" t="s">
        <v>168</v>
      </c>
      <c r="E133" s="16"/>
      <c r="F133" s="16">
        <v>200</v>
      </c>
      <c r="G133" s="17"/>
      <c r="H133" s="18" t="s">
        <v>125</v>
      </c>
    </row>
    <row r="134" spans="1:8" x14ac:dyDescent="0.3">
      <c r="A134" s="19">
        <v>45077</v>
      </c>
      <c r="B134" s="16" t="s">
        <v>126</v>
      </c>
      <c r="C134" s="19">
        <v>45086</v>
      </c>
      <c r="D134" s="16" t="s">
        <v>169</v>
      </c>
      <c r="E134" s="16"/>
      <c r="F134" s="16">
        <v>640</v>
      </c>
      <c r="G134" s="17"/>
      <c r="H134" s="18" t="s">
        <v>128</v>
      </c>
    </row>
    <row r="135" spans="1:8" x14ac:dyDescent="0.3">
      <c r="A135" s="19">
        <v>45078</v>
      </c>
      <c r="B135" s="16" t="s">
        <v>115</v>
      </c>
      <c r="C135" s="19">
        <v>45078</v>
      </c>
      <c r="D135" s="16" t="s">
        <v>170</v>
      </c>
      <c r="E135" s="16"/>
      <c r="F135" s="16">
        <v>35.28</v>
      </c>
      <c r="G135" s="17"/>
      <c r="H135" s="18" t="s">
        <v>117</v>
      </c>
    </row>
    <row r="136" spans="1:8" x14ac:dyDescent="0.3">
      <c r="A136" s="19">
        <v>45083</v>
      </c>
      <c r="B136" s="16" t="s">
        <v>171</v>
      </c>
      <c r="C136" s="19">
        <v>45086</v>
      </c>
      <c r="D136" s="16" t="s">
        <v>172</v>
      </c>
      <c r="E136" s="16"/>
      <c r="F136" s="16">
        <v>100</v>
      </c>
      <c r="G136" s="17"/>
      <c r="H136" s="18" t="s">
        <v>173</v>
      </c>
    </row>
    <row r="137" spans="1:8" x14ac:dyDescent="0.3">
      <c r="A137" s="19">
        <v>45090</v>
      </c>
      <c r="B137" s="16" t="s">
        <v>118</v>
      </c>
      <c r="C137" s="19">
        <v>45092</v>
      </c>
      <c r="D137" s="16" t="s">
        <v>174</v>
      </c>
      <c r="E137" s="16"/>
      <c r="F137" s="16">
        <v>11.18</v>
      </c>
      <c r="G137" s="17"/>
      <c r="H137" s="18" t="s">
        <v>120</v>
      </c>
    </row>
    <row r="138" spans="1:8" x14ac:dyDescent="0.3">
      <c r="A138" s="19">
        <v>45107</v>
      </c>
      <c r="B138" s="16" t="s">
        <v>118</v>
      </c>
      <c r="C138" s="19">
        <v>45111</v>
      </c>
      <c r="D138" s="16" t="s">
        <v>175</v>
      </c>
      <c r="E138" s="16"/>
      <c r="F138" s="16">
        <v>3.25</v>
      </c>
      <c r="G138" s="17"/>
      <c r="H138" s="18" t="s">
        <v>120</v>
      </c>
    </row>
    <row r="139" spans="1:8" x14ac:dyDescent="0.3">
      <c r="A139" s="19">
        <v>45107</v>
      </c>
      <c r="B139" s="16" t="s">
        <v>118</v>
      </c>
      <c r="C139" s="19">
        <v>45121</v>
      </c>
      <c r="D139" s="16" t="s">
        <v>176</v>
      </c>
      <c r="E139" s="16"/>
      <c r="F139" s="16">
        <v>10.87</v>
      </c>
      <c r="G139" s="17"/>
      <c r="H139" s="18" t="s">
        <v>120</v>
      </c>
    </row>
    <row r="140" spans="1:8" x14ac:dyDescent="0.3">
      <c r="A140" s="19">
        <v>45107</v>
      </c>
      <c r="B140" s="16" t="s">
        <v>123</v>
      </c>
      <c r="C140" s="19">
        <v>45112</v>
      </c>
      <c r="D140" s="16" t="s">
        <v>177</v>
      </c>
      <c r="E140" s="16"/>
      <c r="F140" s="16">
        <v>200</v>
      </c>
      <c r="G140" s="17"/>
      <c r="H140" s="18" t="s">
        <v>125</v>
      </c>
    </row>
    <row r="141" spans="1:8" x14ac:dyDescent="0.3">
      <c r="A141" s="19">
        <v>45107</v>
      </c>
      <c r="B141" s="16" t="s">
        <v>126</v>
      </c>
      <c r="C141" s="19">
        <v>45121</v>
      </c>
      <c r="D141" s="16" t="s">
        <v>178</v>
      </c>
      <c r="E141" s="16"/>
      <c r="F141" s="16">
        <v>637</v>
      </c>
      <c r="G141" s="17"/>
      <c r="H141" s="18" t="s">
        <v>128</v>
      </c>
    </row>
    <row r="142" spans="1:8" ht="13.5" customHeight="1" x14ac:dyDescent="0.3">
      <c r="A142" s="19">
        <v>45108</v>
      </c>
      <c r="B142" s="16" t="s">
        <v>115</v>
      </c>
      <c r="C142" s="19">
        <v>45110</v>
      </c>
      <c r="D142" s="16" t="s">
        <v>179</v>
      </c>
      <c r="E142" s="16"/>
      <c r="F142" s="16">
        <v>35.28</v>
      </c>
      <c r="G142" s="17"/>
      <c r="H142" s="18" t="s">
        <v>117</v>
      </c>
    </row>
    <row r="143" spans="1:8" x14ac:dyDescent="0.3">
      <c r="A143" s="19">
        <v>45138</v>
      </c>
      <c r="B143" s="16" t="s">
        <v>123</v>
      </c>
      <c r="C143" s="19">
        <v>45147</v>
      </c>
      <c r="D143" s="16" t="s">
        <v>180</v>
      </c>
      <c r="E143" s="16"/>
      <c r="F143" s="16">
        <v>200</v>
      </c>
      <c r="G143" s="17"/>
      <c r="H143" s="18" t="s">
        <v>125</v>
      </c>
    </row>
    <row r="144" spans="1:8" x14ac:dyDescent="0.3">
      <c r="A144" s="19">
        <v>45139</v>
      </c>
      <c r="B144" s="16" t="s">
        <v>115</v>
      </c>
      <c r="C144" s="19">
        <v>45147</v>
      </c>
      <c r="D144" s="16" t="s">
        <v>181</v>
      </c>
      <c r="E144" s="16"/>
      <c r="F144" s="16">
        <v>35.28</v>
      </c>
      <c r="G144" s="17"/>
      <c r="H144" s="18" t="s">
        <v>117</v>
      </c>
    </row>
    <row r="145" spans="1:8" x14ac:dyDescent="0.3">
      <c r="A145" s="19">
        <v>45142</v>
      </c>
      <c r="B145" s="16" t="s">
        <v>118</v>
      </c>
      <c r="C145" s="19">
        <v>45146</v>
      </c>
      <c r="D145" s="16" t="s">
        <v>182</v>
      </c>
      <c r="E145" s="16"/>
      <c r="F145" s="16">
        <v>20.8</v>
      </c>
      <c r="G145" s="17"/>
      <c r="H145" s="18" t="s">
        <v>120</v>
      </c>
    </row>
    <row r="146" spans="1:8" x14ac:dyDescent="0.3">
      <c r="A146" s="19">
        <v>45156</v>
      </c>
      <c r="B146" s="16" t="s">
        <v>157</v>
      </c>
      <c r="C146" s="19">
        <v>45159</v>
      </c>
      <c r="D146" s="16" t="s">
        <v>183</v>
      </c>
      <c r="E146" s="16"/>
      <c r="F146" s="16">
        <v>27.73</v>
      </c>
      <c r="G146" s="17"/>
      <c r="H146" s="18" t="s">
        <v>159</v>
      </c>
    </row>
    <row r="147" spans="1:8" x14ac:dyDescent="0.3">
      <c r="A147" s="19">
        <v>45160</v>
      </c>
      <c r="B147" s="16" t="s">
        <v>118</v>
      </c>
      <c r="C147" s="19">
        <v>45162</v>
      </c>
      <c r="D147" s="16" t="s">
        <v>184</v>
      </c>
      <c r="E147" s="16"/>
      <c r="F147" s="16">
        <v>6.5</v>
      </c>
      <c r="G147" s="17"/>
      <c r="H147" s="18" t="s">
        <v>120</v>
      </c>
    </row>
    <row r="148" spans="1:8" x14ac:dyDescent="0.3">
      <c r="A148" s="19">
        <v>45163</v>
      </c>
      <c r="B148" s="16" t="s">
        <v>118</v>
      </c>
      <c r="C148" s="19">
        <v>45167</v>
      </c>
      <c r="D148" s="16" t="s">
        <v>185</v>
      </c>
      <c r="E148" s="16"/>
      <c r="F148" s="16">
        <v>5.88</v>
      </c>
      <c r="G148" s="17"/>
      <c r="H148" s="18" t="s">
        <v>120</v>
      </c>
    </row>
    <row r="149" spans="1:8" x14ac:dyDescent="0.3">
      <c r="A149" s="19">
        <v>45163</v>
      </c>
      <c r="B149" s="16" t="s">
        <v>186</v>
      </c>
      <c r="C149" s="19">
        <v>45166</v>
      </c>
      <c r="D149" s="16" t="s">
        <v>187</v>
      </c>
      <c r="E149" s="16"/>
      <c r="F149" s="16">
        <v>60</v>
      </c>
      <c r="G149" s="17"/>
      <c r="H149" s="18" t="s">
        <v>188</v>
      </c>
    </row>
    <row r="150" spans="1:8" x14ac:dyDescent="0.3">
      <c r="A150" s="19">
        <v>45166</v>
      </c>
      <c r="B150" s="16" t="s">
        <v>118</v>
      </c>
      <c r="C150" s="19">
        <v>45168</v>
      </c>
      <c r="D150" s="16" t="s">
        <v>189</v>
      </c>
      <c r="E150" s="16"/>
      <c r="F150" s="16">
        <v>10.4</v>
      </c>
      <c r="G150" s="17"/>
      <c r="H150" s="18" t="s">
        <v>120</v>
      </c>
    </row>
    <row r="151" spans="1:8" x14ac:dyDescent="0.3">
      <c r="A151" s="19">
        <v>45169</v>
      </c>
      <c r="B151" s="16" t="s">
        <v>123</v>
      </c>
      <c r="C151" s="19">
        <v>45173</v>
      </c>
      <c r="D151" s="16" t="s">
        <v>190</v>
      </c>
      <c r="E151" s="16"/>
      <c r="F151" s="16">
        <v>200</v>
      </c>
      <c r="G151" s="17"/>
      <c r="H151" s="18" t="s">
        <v>125</v>
      </c>
    </row>
    <row r="152" spans="1:8" x14ac:dyDescent="0.3">
      <c r="A152" s="19">
        <v>45169</v>
      </c>
      <c r="B152" s="16" t="s">
        <v>126</v>
      </c>
      <c r="C152" s="19">
        <v>45173</v>
      </c>
      <c r="D152" s="16" t="s">
        <v>191</v>
      </c>
      <c r="E152" s="16"/>
      <c r="F152" s="16">
        <v>640</v>
      </c>
      <c r="G152" s="17"/>
      <c r="H152" s="18" t="s">
        <v>128</v>
      </c>
    </row>
    <row r="153" spans="1:8" x14ac:dyDescent="0.3">
      <c r="A153" s="19">
        <v>45170</v>
      </c>
      <c r="B153" s="16" t="s">
        <v>115</v>
      </c>
      <c r="C153" s="19">
        <v>45173</v>
      </c>
      <c r="D153" s="16" t="s">
        <v>192</v>
      </c>
      <c r="E153" s="16"/>
      <c r="F153" s="16">
        <v>35.28</v>
      </c>
      <c r="G153" s="17"/>
      <c r="H153" s="18" t="s">
        <v>117</v>
      </c>
    </row>
    <row r="154" spans="1:8" x14ac:dyDescent="0.3">
      <c r="A154" s="19">
        <v>45194</v>
      </c>
      <c r="B154" s="16" t="s">
        <v>118</v>
      </c>
      <c r="C154" s="19">
        <v>45196</v>
      </c>
      <c r="D154" s="16" t="s">
        <v>193</v>
      </c>
      <c r="E154" s="16"/>
      <c r="F154" s="16">
        <v>3.18</v>
      </c>
      <c r="G154" s="17"/>
      <c r="H154" s="18" t="s">
        <v>120</v>
      </c>
    </row>
    <row r="155" spans="1:8" x14ac:dyDescent="0.3">
      <c r="A155" s="19">
        <v>45199</v>
      </c>
      <c r="B155" s="16" t="s">
        <v>123</v>
      </c>
      <c r="C155" s="19">
        <v>45210</v>
      </c>
      <c r="D155" s="16" t="s">
        <v>194</v>
      </c>
      <c r="E155" s="16"/>
      <c r="F155" s="16">
        <v>200</v>
      </c>
      <c r="G155" s="17"/>
      <c r="H155" s="18" t="s">
        <v>125</v>
      </c>
    </row>
    <row r="156" spans="1:8" x14ac:dyDescent="0.3">
      <c r="A156" s="19">
        <v>45199</v>
      </c>
      <c r="B156" s="16" t="s">
        <v>126</v>
      </c>
      <c r="C156" s="19">
        <v>45210</v>
      </c>
      <c r="D156" s="16" t="s">
        <v>195</v>
      </c>
      <c r="E156" s="16"/>
      <c r="F156" s="16">
        <v>636</v>
      </c>
      <c r="G156" s="17"/>
      <c r="H156" s="18" t="s">
        <v>128</v>
      </c>
    </row>
    <row r="157" spans="1:8" x14ac:dyDescent="0.3">
      <c r="A157" s="19">
        <v>45200</v>
      </c>
      <c r="B157" s="16" t="s">
        <v>115</v>
      </c>
      <c r="C157" s="19">
        <v>45210</v>
      </c>
      <c r="D157" s="16" t="s">
        <v>196</v>
      </c>
      <c r="E157" s="16"/>
      <c r="F157" s="16">
        <v>35.28</v>
      </c>
      <c r="G157" s="17"/>
      <c r="H157" s="18" t="s">
        <v>117</v>
      </c>
    </row>
    <row r="158" spans="1:8" x14ac:dyDescent="0.3">
      <c r="A158" s="19">
        <v>45226</v>
      </c>
      <c r="B158" s="16" t="s">
        <v>164</v>
      </c>
      <c r="C158" s="19">
        <v>45229</v>
      </c>
      <c r="D158" s="34" t="s">
        <v>197</v>
      </c>
      <c r="E158" s="16"/>
      <c r="F158" s="16">
        <v>108</v>
      </c>
      <c r="G158" s="17"/>
      <c r="H158" s="18" t="s">
        <v>198</v>
      </c>
    </row>
    <row r="159" spans="1:8" x14ac:dyDescent="0.3">
      <c r="A159" s="19">
        <v>45230</v>
      </c>
      <c r="B159" s="16" t="s">
        <v>126</v>
      </c>
      <c r="C159" s="19">
        <v>45243</v>
      </c>
      <c r="D159" s="34" t="s">
        <v>199</v>
      </c>
      <c r="E159" s="16"/>
      <c r="F159" s="16">
        <v>580</v>
      </c>
      <c r="G159" s="17"/>
      <c r="H159" s="18" t="s">
        <v>128</v>
      </c>
    </row>
    <row r="160" spans="1:8" x14ac:dyDescent="0.3">
      <c r="A160" s="19">
        <v>45230</v>
      </c>
      <c r="B160" s="16" t="s">
        <v>123</v>
      </c>
      <c r="C160" s="19">
        <v>45260</v>
      </c>
      <c r="D160" s="34" t="s">
        <v>200</v>
      </c>
      <c r="E160" s="16"/>
      <c r="F160" s="16">
        <v>200</v>
      </c>
      <c r="G160" s="54"/>
      <c r="H160" s="18" t="s">
        <v>125</v>
      </c>
    </row>
    <row r="161" spans="1:8" x14ac:dyDescent="0.3">
      <c r="A161" s="19">
        <v>45231</v>
      </c>
      <c r="B161" s="16" t="s">
        <v>115</v>
      </c>
      <c r="C161" s="19">
        <v>45243</v>
      </c>
      <c r="D161" s="34" t="s">
        <v>201</v>
      </c>
      <c r="E161" s="16"/>
      <c r="F161" s="16">
        <v>32.76</v>
      </c>
      <c r="G161" s="54"/>
      <c r="H161" s="18" t="s">
        <v>117</v>
      </c>
    </row>
    <row r="162" spans="1:8" x14ac:dyDescent="0.3">
      <c r="A162" s="19">
        <v>45260</v>
      </c>
      <c r="B162" s="16" t="s">
        <v>126</v>
      </c>
      <c r="C162" s="19">
        <v>45288</v>
      </c>
      <c r="D162" s="34" t="s">
        <v>202</v>
      </c>
      <c r="E162" s="16"/>
      <c r="F162" s="16">
        <v>745</v>
      </c>
      <c r="G162" s="54"/>
      <c r="H162" s="55" t="s">
        <v>128</v>
      </c>
    </row>
    <row r="163" spans="1:8" x14ac:dyDescent="0.3">
      <c r="A163" s="19">
        <v>45261</v>
      </c>
      <c r="B163" s="16" t="s">
        <v>115</v>
      </c>
      <c r="C163" s="19">
        <v>45268</v>
      </c>
      <c r="D163" s="34" t="s">
        <v>203</v>
      </c>
      <c r="E163" s="16"/>
      <c r="F163" s="16">
        <v>32.76</v>
      </c>
      <c r="G163" s="54"/>
      <c r="H163" s="55" t="s">
        <v>117</v>
      </c>
    </row>
    <row r="164" spans="1:8" ht="15" thickBot="1" x14ac:dyDescent="0.35">
      <c r="A164" s="21"/>
      <c r="B164" s="22"/>
      <c r="C164" s="22"/>
      <c r="D164" s="35"/>
      <c r="E164" s="24"/>
      <c r="F164" s="24"/>
      <c r="G164" s="24"/>
      <c r="H164" s="25"/>
    </row>
    <row r="165" spans="1:8" ht="40.200000000000003" thickBot="1" x14ac:dyDescent="0.35">
      <c r="A165" s="32"/>
      <c r="B165" s="33"/>
      <c r="C165" s="33"/>
      <c r="D165" s="26" t="s">
        <v>204</v>
      </c>
      <c r="E165" s="7">
        <v>3000</v>
      </c>
      <c r="F165" s="8">
        <f>SUM(F167:F178)</f>
        <v>3112</v>
      </c>
      <c r="G165" s="8">
        <f>+E165-F165</f>
        <v>-112</v>
      </c>
      <c r="H165" s="9"/>
    </row>
    <row r="166" spans="1:8" x14ac:dyDescent="0.3">
      <c r="A166" s="10"/>
      <c r="B166" s="11"/>
      <c r="C166" s="11"/>
      <c r="D166" s="27"/>
      <c r="E166" s="14"/>
      <c r="F166" s="14"/>
      <c r="G166" s="14"/>
      <c r="H166" s="28"/>
    </row>
    <row r="167" spans="1:8" x14ac:dyDescent="0.3">
      <c r="A167" s="19">
        <v>44952</v>
      </c>
      <c r="B167" s="16" t="s">
        <v>205</v>
      </c>
      <c r="C167" s="64">
        <v>44953</v>
      </c>
      <c r="D167" s="16" t="s">
        <v>206</v>
      </c>
      <c r="E167" s="16"/>
      <c r="F167" s="16">
        <v>36</v>
      </c>
      <c r="G167" s="14"/>
      <c r="H167" s="18" t="s">
        <v>207</v>
      </c>
    </row>
    <row r="168" spans="1:8" x14ac:dyDescent="0.3">
      <c r="A168" s="19">
        <v>45019</v>
      </c>
      <c r="B168" s="16" t="s">
        <v>205</v>
      </c>
      <c r="C168" s="63">
        <v>45029</v>
      </c>
      <c r="D168" s="16" t="s">
        <v>208</v>
      </c>
      <c r="E168" s="16"/>
      <c r="F168" s="16">
        <v>72</v>
      </c>
      <c r="G168" s="14"/>
      <c r="H168" s="18" t="s">
        <v>207</v>
      </c>
    </row>
    <row r="169" spans="1:8" x14ac:dyDescent="0.3">
      <c r="A169" s="19">
        <v>45046</v>
      </c>
      <c r="B169" s="16" t="s">
        <v>129</v>
      </c>
      <c r="C169" s="64">
        <v>45051</v>
      </c>
      <c r="D169" s="34" t="s">
        <v>209</v>
      </c>
      <c r="E169" s="16"/>
      <c r="F169" s="16">
        <v>370</v>
      </c>
      <c r="G169" s="14"/>
      <c r="H169" s="18" t="s">
        <v>207</v>
      </c>
    </row>
    <row r="170" spans="1:8" x14ac:dyDescent="0.3">
      <c r="A170" s="19">
        <v>45077</v>
      </c>
      <c r="B170" s="16" t="s">
        <v>129</v>
      </c>
      <c r="C170" s="64">
        <v>45078</v>
      </c>
      <c r="D170" s="16" t="s">
        <v>210</v>
      </c>
      <c r="E170" s="16"/>
      <c r="F170" s="16">
        <v>370</v>
      </c>
      <c r="G170" s="14"/>
      <c r="H170" s="18" t="s">
        <v>207</v>
      </c>
    </row>
    <row r="171" spans="1:8" x14ac:dyDescent="0.3">
      <c r="A171" s="19">
        <v>45079</v>
      </c>
      <c r="B171" s="16" t="s">
        <v>205</v>
      </c>
      <c r="C171" s="63">
        <v>45086</v>
      </c>
      <c r="D171" s="16" t="s">
        <v>211</v>
      </c>
      <c r="E171" s="16"/>
      <c r="F171" s="16">
        <v>252</v>
      </c>
      <c r="G171" s="14"/>
      <c r="H171" s="18" t="s">
        <v>207</v>
      </c>
    </row>
    <row r="172" spans="1:8" x14ac:dyDescent="0.3">
      <c r="A172" s="19">
        <v>45107</v>
      </c>
      <c r="B172" s="16" t="s">
        <v>129</v>
      </c>
      <c r="C172" s="64">
        <v>45110</v>
      </c>
      <c r="D172" s="16" t="s">
        <v>212</v>
      </c>
      <c r="E172" s="16"/>
      <c r="F172" s="16">
        <v>370</v>
      </c>
      <c r="G172" s="14"/>
      <c r="H172" s="18" t="s">
        <v>207</v>
      </c>
    </row>
    <row r="173" spans="1:8" x14ac:dyDescent="0.3">
      <c r="A173" s="19">
        <v>45138</v>
      </c>
      <c r="B173" s="16" t="s">
        <v>129</v>
      </c>
      <c r="C173" s="65">
        <v>45147</v>
      </c>
      <c r="D173" s="53" t="s">
        <v>213</v>
      </c>
      <c r="E173" s="53"/>
      <c r="F173" s="53">
        <v>370</v>
      </c>
      <c r="G173" s="14"/>
      <c r="H173" s="18" t="s">
        <v>207</v>
      </c>
    </row>
    <row r="174" spans="1:8" x14ac:dyDescent="0.3">
      <c r="A174" s="19">
        <v>45169</v>
      </c>
      <c r="B174" s="16" t="s">
        <v>129</v>
      </c>
      <c r="C174" s="65">
        <v>45173</v>
      </c>
      <c r="D174" s="53" t="s">
        <v>214</v>
      </c>
      <c r="E174" s="53"/>
      <c r="F174" s="53">
        <v>370</v>
      </c>
      <c r="G174" s="14"/>
      <c r="H174" s="18" t="s">
        <v>207</v>
      </c>
    </row>
    <row r="175" spans="1:8" x14ac:dyDescent="0.3">
      <c r="A175" s="19">
        <v>45170</v>
      </c>
      <c r="B175" s="16" t="s">
        <v>205</v>
      </c>
      <c r="C175" s="66">
        <v>45173</v>
      </c>
      <c r="D175" s="53" t="s">
        <v>215</v>
      </c>
      <c r="E175" s="53"/>
      <c r="F175" s="53">
        <v>18</v>
      </c>
      <c r="G175" s="14"/>
      <c r="H175" s="18" t="s">
        <v>207</v>
      </c>
    </row>
    <row r="176" spans="1:8" x14ac:dyDescent="0.3">
      <c r="A176" s="19">
        <v>45199</v>
      </c>
      <c r="B176" s="16" t="s">
        <v>129</v>
      </c>
      <c r="C176" s="65">
        <v>45210</v>
      </c>
      <c r="D176" s="53" t="s">
        <v>216</v>
      </c>
      <c r="E176" s="53"/>
      <c r="F176" s="53">
        <v>370</v>
      </c>
      <c r="G176" s="14"/>
      <c r="H176" s="18" t="s">
        <v>207</v>
      </c>
    </row>
    <row r="177" spans="1:8" x14ac:dyDescent="0.3">
      <c r="A177" s="19">
        <v>45202</v>
      </c>
      <c r="B177" s="16" t="s">
        <v>205</v>
      </c>
      <c r="C177" s="66">
        <v>45210</v>
      </c>
      <c r="D177" s="53" t="s">
        <v>217</v>
      </c>
      <c r="E177" s="53"/>
      <c r="F177" s="53">
        <v>144</v>
      </c>
      <c r="G177" s="14"/>
      <c r="H177" s="18" t="s">
        <v>207</v>
      </c>
    </row>
    <row r="178" spans="1:8" x14ac:dyDescent="0.3">
      <c r="A178" s="19">
        <v>45230</v>
      </c>
      <c r="B178" s="16" t="s">
        <v>129</v>
      </c>
      <c r="C178" s="66">
        <v>45229</v>
      </c>
      <c r="D178" s="53" t="s">
        <v>218</v>
      </c>
      <c r="E178" s="53"/>
      <c r="F178" s="53">
        <v>370</v>
      </c>
      <c r="G178" s="14"/>
      <c r="H178" s="18" t="s">
        <v>207</v>
      </c>
    </row>
    <row r="179" spans="1:8" ht="15" thickBot="1" x14ac:dyDescent="0.35">
      <c r="A179" s="21"/>
      <c r="B179" s="22"/>
      <c r="C179" s="22"/>
      <c r="D179" s="23"/>
      <c r="E179" s="24"/>
      <c r="F179" s="24"/>
      <c r="G179" s="24"/>
      <c r="H179" s="25"/>
    </row>
    <row r="180" spans="1:8" x14ac:dyDescent="0.3">
      <c r="A180" s="32"/>
      <c r="B180" s="33"/>
      <c r="C180" s="33"/>
      <c r="D180" s="26" t="s">
        <v>219</v>
      </c>
      <c r="E180" s="7">
        <v>34000</v>
      </c>
      <c r="F180" s="8">
        <f>SUM(F182:F194)</f>
        <v>34000</v>
      </c>
      <c r="G180" s="8">
        <f>E180-F180</f>
        <v>0</v>
      </c>
      <c r="H180" s="9"/>
    </row>
    <row r="181" spans="1:8" x14ac:dyDescent="0.3">
      <c r="A181" s="10"/>
      <c r="B181" s="11"/>
      <c r="C181" s="11"/>
      <c r="D181" s="36"/>
      <c r="E181" s="14"/>
      <c r="F181" s="14"/>
      <c r="G181" s="14"/>
      <c r="H181" s="28"/>
    </row>
    <row r="182" spans="1:8" x14ac:dyDescent="0.3">
      <c r="A182" s="20" t="s">
        <v>8</v>
      </c>
      <c r="B182" s="29"/>
      <c r="C182" s="29"/>
      <c r="D182" s="30" t="s">
        <v>220</v>
      </c>
      <c r="E182" s="17"/>
      <c r="F182" s="31">
        <v>34000</v>
      </c>
      <c r="G182" s="17"/>
      <c r="H182" s="18" t="s">
        <v>221</v>
      </c>
    </row>
    <row r="183" spans="1:8" hidden="1" x14ac:dyDescent="0.3">
      <c r="A183" s="20"/>
      <c r="B183" s="29"/>
      <c r="C183" s="20"/>
      <c r="D183" s="30"/>
      <c r="E183" s="17"/>
      <c r="F183" s="51"/>
      <c r="G183" s="17"/>
      <c r="H183" s="18"/>
    </row>
    <row r="184" spans="1:8" hidden="1" x14ac:dyDescent="0.3">
      <c r="A184" s="20"/>
      <c r="B184" s="29"/>
      <c r="C184" s="29"/>
      <c r="D184" s="30"/>
      <c r="E184" s="17"/>
      <c r="F184" s="51"/>
      <c r="G184" s="17"/>
      <c r="H184" s="18"/>
    </row>
    <row r="185" spans="1:8" ht="16.5" hidden="1" customHeight="1" x14ac:dyDescent="0.3">
      <c r="A185" s="20"/>
      <c r="B185" s="29"/>
      <c r="C185" s="29"/>
      <c r="D185" s="30"/>
      <c r="E185" s="17"/>
      <c r="F185" s="51"/>
      <c r="G185" s="17"/>
      <c r="H185" s="18"/>
    </row>
    <row r="186" spans="1:8" hidden="1" x14ac:dyDescent="0.3">
      <c r="A186" s="20"/>
      <c r="B186" s="29"/>
      <c r="C186" s="29"/>
      <c r="D186" s="30"/>
      <c r="E186" s="17"/>
      <c r="F186" s="51"/>
      <c r="G186" s="17"/>
      <c r="H186" s="18"/>
    </row>
    <row r="187" spans="1:8" hidden="1" x14ac:dyDescent="0.3">
      <c r="A187" s="20"/>
      <c r="B187" s="29"/>
      <c r="C187" s="29"/>
      <c r="D187" s="30"/>
      <c r="E187" s="17"/>
      <c r="F187" s="51"/>
      <c r="G187" s="17"/>
      <c r="H187" s="18"/>
    </row>
    <row r="188" spans="1:8" hidden="1" x14ac:dyDescent="0.3">
      <c r="A188" s="20"/>
      <c r="B188" s="29"/>
      <c r="C188" s="29"/>
      <c r="D188" s="30"/>
      <c r="E188" s="17"/>
      <c r="F188" s="51"/>
      <c r="G188" s="17"/>
      <c r="H188" s="18"/>
    </row>
    <row r="189" spans="1:8" hidden="1" x14ac:dyDescent="0.3">
      <c r="A189" s="20"/>
      <c r="B189" s="29"/>
      <c r="C189" s="29"/>
      <c r="D189" s="30"/>
      <c r="E189" s="17"/>
      <c r="F189" s="51"/>
      <c r="G189" s="17"/>
      <c r="H189" s="18"/>
    </row>
    <row r="190" spans="1:8" hidden="1" x14ac:dyDescent="0.3">
      <c r="A190" s="20"/>
      <c r="B190" s="29"/>
      <c r="C190" s="29"/>
      <c r="D190" s="30"/>
      <c r="E190" s="17"/>
      <c r="F190" s="51"/>
      <c r="G190" s="17"/>
      <c r="H190" s="18"/>
    </row>
    <row r="191" spans="1:8" hidden="1" x14ac:dyDescent="0.3">
      <c r="A191" s="20"/>
      <c r="B191" s="29"/>
      <c r="C191" s="29"/>
      <c r="D191" s="30"/>
      <c r="E191" s="17"/>
      <c r="F191" s="51"/>
      <c r="G191" s="17"/>
      <c r="H191" s="18"/>
    </row>
    <row r="192" spans="1:8" hidden="1" x14ac:dyDescent="0.3">
      <c r="A192" s="20"/>
      <c r="B192" s="29"/>
      <c r="C192" s="29"/>
      <c r="D192" s="30"/>
      <c r="E192" s="17"/>
      <c r="F192" s="51"/>
      <c r="G192" s="17"/>
      <c r="H192" s="18"/>
    </row>
    <row r="193" spans="1:17" ht="14.25" hidden="1" customHeight="1" x14ac:dyDescent="0.3">
      <c r="A193" s="20"/>
      <c r="B193" s="29"/>
      <c r="C193" s="29"/>
      <c r="D193" s="30"/>
      <c r="E193" s="17"/>
      <c r="F193" s="51"/>
      <c r="G193" s="17"/>
      <c r="H193" s="18"/>
    </row>
    <row r="194" spans="1:17" s="48" customFormat="1" ht="14.25" hidden="1" customHeight="1" x14ac:dyDescent="0.3">
      <c r="A194" s="20"/>
      <c r="B194" s="29"/>
      <c r="C194" s="29"/>
      <c r="D194" s="30"/>
      <c r="E194" s="17"/>
      <c r="F194" s="51"/>
      <c r="G194" s="17"/>
      <c r="H194" s="18"/>
      <c r="I194"/>
      <c r="J194"/>
      <c r="K194"/>
      <c r="L194"/>
      <c r="M194"/>
      <c r="N194"/>
      <c r="O194"/>
      <c r="P194"/>
      <c r="Q194"/>
    </row>
    <row r="195" spans="1:17" ht="15" thickBot="1" x14ac:dyDescent="0.35">
      <c r="A195" s="21"/>
      <c r="B195" s="22"/>
      <c r="C195" s="22"/>
      <c r="D195" s="23"/>
      <c r="E195" s="24"/>
      <c r="F195" s="24"/>
      <c r="G195" s="24"/>
      <c r="H195" s="60"/>
    </row>
    <row r="196" spans="1:17" ht="27" thickBot="1" x14ac:dyDescent="0.35">
      <c r="A196" s="37"/>
      <c r="B196" s="37"/>
      <c r="C196" s="37"/>
      <c r="D196" s="37" t="s">
        <v>222</v>
      </c>
      <c r="E196" s="38">
        <f>SUM(E13:E195)</f>
        <v>60000</v>
      </c>
      <c r="F196" s="38">
        <f>SUM(F13+F17+F180+F101+F71+F165)</f>
        <v>60528.250000000007</v>
      </c>
      <c r="G196" s="38">
        <f>E196-F196</f>
        <v>-528.25000000000728</v>
      </c>
      <c r="H196" s="39" t="s">
        <v>223</v>
      </c>
      <c r="I196" s="57"/>
    </row>
    <row r="197" spans="1:17" x14ac:dyDescent="0.3">
      <c r="A197" s="1"/>
      <c r="B197" s="2"/>
      <c r="C197" s="2"/>
      <c r="D197" s="40"/>
      <c r="E197" s="40"/>
      <c r="F197" s="41"/>
      <c r="G197" s="40"/>
      <c r="H197" s="40"/>
    </row>
    <row r="198" spans="1:17" x14ac:dyDescent="0.3">
      <c r="A198" s="1"/>
      <c r="B198" s="2"/>
      <c r="C198" s="2"/>
      <c r="D198" s="5"/>
      <c r="E198" s="5"/>
      <c r="F198" s="42"/>
      <c r="G198" s="5"/>
      <c r="H198" s="5"/>
    </row>
    <row r="199" spans="1:17" x14ac:dyDescent="0.3">
      <c r="A199" s="1"/>
      <c r="B199" s="2"/>
      <c r="C199" s="2"/>
      <c r="D199" s="5"/>
      <c r="E199" s="5"/>
      <c r="F199" s="42"/>
      <c r="G199" s="5"/>
      <c r="H199" s="5"/>
    </row>
    <row r="200" spans="1:17" x14ac:dyDescent="0.3">
      <c r="A200" s="1"/>
      <c r="B200" s="2"/>
      <c r="C200" s="2"/>
      <c r="D200" s="5" t="s">
        <v>224</v>
      </c>
      <c r="E200" s="43"/>
      <c r="F200" s="42"/>
      <c r="G200" s="5"/>
      <c r="H200" s="5"/>
    </row>
    <row r="201" spans="1:17" x14ac:dyDescent="0.3">
      <c r="A201" s="1"/>
      <c r="B201" s="2"/>
      <c r="C201" s="2"/>
      <c r="D201" s="5" t="s">
        <v>225</v>
      </c>
      <c r="E201" s="5" t="s">
        <v>226</v>
      </c>
      <c r="F201" s="42"/>
      <c r="G201" s="5"/>
      <c r="H201" s="5"/>
    </row>
    <row r="202" spans="1:17" x14ac:dyDescent="0.3">
      <c r="A202" s="1"/>
      <c r="B202" s="2"/>
      <c r="C202" s="2"/>
      <c r="D202" s="5"/>
      <c r="E202" s="5"/>
      <c r="F202" s="42"/>
      <c r="G202" s="5"/>
      <c r="H202" s="5"/>
    </row>
    <row r="203" spans="1:17" x14ac:dyDescent="0.3">
      <c r="A203" s="1"/>
      <c r="B203" s="2"/>
      <c r="C203" s="2"/>
      <c r="D203" s="5"/>
      <c r="E203" s="5"/>
      <c r="F203" s="42"/>
      <c r="G203" s="5"/>
      <c r="H203" s="5"/>
    </row>
    <row r="204" spans="1:17" x14ac:dyDescent="0.3">
      <c r="A204" s="1"/>
      <c r="B204" s="2"/>
      <c r="C204" s="2"/>
      <c r="D204" s="5" t="s">
        <v>227</v>
      </c>
      <c r="E204" s="5" t="s">
        <v>228</v>
      </c>
      <c r="F204" s="42"/>
      <c r="H204" s="5" t="s">
        <v>229</v>
      </c>
    </row>
    <row r="205" spans="1:17" x14ac:dyDescent="0.3">
      <c r="A205" s="1"/>
      <c r="B205" s="2"/>
      <c r="C205" s="2"/>
      <c r="D205" s="44" t="s">
        <v>230</v>
      </c>
      <c r="E205" s="44" t="s">
        <v>231</v>
      </c>
      <c r="F205" s="42"/>
      <c r="H205" s="5"/>
    </row>
    <row r="206" spans="1:17" x14ac:dyDescent="0.3">
      <c r="A206" s="1"/>
      <c r="B206" s="2"/>
      <c r="C206" s="2"/>
      <c r="D206" s="45" t="s">
        <v>232</v>
      </c>
      <c r="E206" s="45" t="s">
        <v>232</v>
      </c>
      <c r="F206" s="46"/>
      <c r="H206" s="5"/>
    </row>
  </sheetData>
  <sortState xmlns:xlrd2="http://schemas.microsoft.com/office/spreadsheetml/2017/richdata2" ref="A103:H163">
    <sortCondition ref="A103:A163"/>
  </sortState>
  <mergeCells count="3">
    <mergeCell ref="D1:H1"/>
    <mergeCell ref="D2:H2"/>
    <mergeCell ref="A12:D12"/>
  </mergeCells>
  <phoneticPr fontId="12" type="noConversion"/>
  <conditionalFormatting sqref="G196">
    <cfRule type="expression" dxfId="0" priority="1" stopIfTrue="1">
      <formula>G196&lt;0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f1772a-937b-4acf-a83b-1a64e6675109" xsi:nil="true"/>
    <lcf76f155ced4ddcb4097134ff3c332f xmlns="84cb9ee0-c964-42bb-8f2c-8b291d03908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1CECAA54FB141923628AD0B38D7C6" ma:contentTypeVersion="13" ma:contentTypeDescription="Create a new document." ma:contentTypeScope="" ma:versionID="8a06436e5b8df4f431213c55243b153a">
  <xsd:schema xmlns:xsd="http://www.w3.org/2001/XMLSchema" xmlns:xs="http://www.w3.org/2001/XMLSchema" xmlns:p="http://schemas.microsoft.com/office/2006/metadata/properties" xmlns:ns2="84cb9ee0-c964-42bb-8f2c-8b291d039080" xmlns:ns3="6cf1772a-937b-4acf-a83b-1a64e6675109" targetNamespace="http://schemas.microsoft.com/office/2006/metadata/properties" ma:root="true" ma:fieldsID="444afeeb8fb2ae81aedcd86efc1a8ec2" ns2:_="" ns3:_="">
    <xsd:import namespace="84cb9ee0-c964-42bb-8f2c-8b291d039080"/>
    <xsd:import namespace="6cf1772a-937b-4acf-a83b-1a64e66751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b9ee0-c964-42bb-8f2c-8b291d0390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420de9b-137c-4fc4-bf9b-ebfcacfa6f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f1772a-937b-4acf-a83b-1a64e667510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dbaeb4f-6284-4f9c-aad2-003d46be6d39}" ma:internalName="TaxCatchAll" ma:showField="CatchAllData" ma:web="6cf1772a-937b-4acf-a83b-1a64e66751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B93C16-5BD3-449F-87DB-E9E363EE0E8D}">
  <ds:schemaRefs>
    <ds:schemaRef ds:uri="http://schemas.microsoft.com/office/2006/metadata/properties"/>
    <ds:schemaRef ds:uri="http://schemas.microsoft.com/office/infopath/2007/PartnerControls"/>
    <ds:schemaRef ds:uri="6cf1772a-937b-4acf-a83b-1a64e6675109"/>
    <ds:schemaRef ds:uri="84cb9ee0-c964-42bb-8f2c-8b291d039080"/>
  </ds:schemaRefs>
</ds:datastoreItem>
</file>

<file path=customXml/itemProps2.xml><?xml version="1.0" encoding="utf-8"?>
<ds:datastoreItem xmlns:ds="http://schemas.openxmlformats.org/officeDocument/2006/customXml" ds:itemID="{FD012F43-13FF-4210-AF6D-BF3FB8CB2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cb9ee0-c964-42bb-8f2c-8b291d039080"/>
    <ds:schemaRef ds:uri="6cf1772a-937b-4acf-a83b-1a64e66751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CA5456-82B0-4C96-8D99-4ABE1DD8EA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Piret</dc:creator>
  <cp:keywords/>
  <dc:description/>
  <cp:lastModifiedBy>Marek</cp:lastModifiedBy>
  <cp:revision/>
  <dcterms:created xsi:type="dcterms:W3CDTF">2021-01-08T10:07:12Z</dcterms:created>
  <dcterms:modified xsi:type="dcterms:W3CDTF">2024-01-12T17:20:03Z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0x01010086F1CECAA54FB141923628AD0B38D7C6</vt:lpwstr>
  </property>
  <property fmtid="{D5CDD505-2E9C-101B-9397-08002B2CF9AE}" pid="3" name="MediaServiceImageTags">
    <vt:lpwstr/>
  </property>
</Properties>
</file>